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0"/>
  </bookViews>
  <sheets>
    <sheet name="輸入區" sheetId="1" r:id="rId1"/>
    <sheet name="試算頁" sheetId="2" r:id="rId2"/>
    <sheet name="ACT_Core" sheetId="3" state="hidden" r:id="rId3"/>
    <sheet name="GP factors" sheetId="4" state="hidden" r:id="rId4"/>
  </sheets>
  <externalReferences>
    <externalReference r:id="rId7"/>
    <externalReference r:id="rId8"/>
  </externalReferences>
  <definedNames>
    <definedName name="_Fill" localSheetId="0" hidden="1">'[1]B'!#REF!</definedName>
    <definedName name="_Fill" hidden="1">'[1]B'!#REF!</definedName>
    <definedName name="_xlfn.IFERROR" hidden="1">#NAME?</definedName>
    <definedName name="Age" localSheetId="0">'輸入區'!#REF!</definedName>
    <definedName name="Age">'[2]ACT_Core'!$S$7</definedName>
    <definedName name="Class" localSheetId="0">'輸入區'!$F$9</definedName>
    <definedName name="Class">'[2]ACT_Core'!$E$8</definedName>
    <definedName name="FA" localSheetId="0">'輸入區'!#REF!</definedName>
    <definedName name="FA">'[2]ACT_Core'!$E$15</definedName>
    <definedName name="GP" localSheetId="0">'輸入區'!#REF!</definedName>
    <definedName name="GP">'[2]ACT_Core'!$Q$15</definedName>
    <definedName name="GPbase" localSheetId="0">'輸入區'!#REF!</definedName>
    <definedName name="GPbase">'[2]ACT_Core'!$V$6</definedName>
    <definedName name="GPY" localSheetId="0">'輸入區'!#REF!</definedName>
    <definedName name="GPY">'[2]ACT_Core'!$Q$16</definedName>
    <definedName name="P_mode" localSheetId="0">'輸入區'!$I$9</definedName>
    <definedName name="P_mode">'[2]ACT_Core'!$B$18</definedName>
    <definedName name="P_period" localSheetId="0">'輸入區'!#REF!</definedName>
    <definedName name="P_period">'[2]ACT_Core'!$Q$10</definedName>
    <definedName name="P_term" localSheetId="0">'輸入區'!#REF!</definedName>
    <definedName name="P_term">'[2]ACT_Core'!$V$5</definedName>
    <definedName name="p_type" localSheetId="0">'輸入區'!#REF!</definedName>
    <definedName name="p_type">'[2]ACT_Core'!$B$15</definedName>
    <definedName name="_xlnm.Print_Area" localSheetId="1">'試算頁'!$A$1:$I$117</definedName>
    <definedName name="_xlnm.Print_Area" localSheetId="0">'輸入區'!$A$1:$K$14</definedName>
    <definedName name="Sex" localSheetId="0">'輸入區'!#REF!</definedName>
    <definedName name="Sex">'[2]ACT_Core'!$V$3</definedName>
    <definedName name="Sex_type" localSheetId="0">'輸入區'!$C$8</definedName>
    <definedName name="Sex_type">'[2]ACT_Core'!$E$7</definedName>
    <definedName name="TGP" localSheetId="0">'輸入區'!#REF!</definedName>
    <definedName name="TGP">'[2]ACT_Core'!$Q$17</definedName>
    <definedName name="Unit" localSheetId="0">'輸入區'!#REF!</definedName>
    <definedName name="Unit">'[2]ACT_Core'!$V$7</definedName>
  </definedNames>
  <calcPr fullCalcOnLoad="1"/>
</workbook>
</file>

<file path=xl/sharedStrings.xml><?xml version="1.0" encoding="utf-8"?>
<sst xmlns="http://schemas.openxmlformats.org/spreadsheetml/2006/main" count="120" uniqueCount="104">
  <si>
    <t>保障內容</t>
  </si>
  <si>
    <r>
      <rPr>
        <b/>
        <sz val="20"/>
        <color indexed="9"/>
        <rFont val="微軟正黑體"/>
        <family val="2"/>
      </rPr>
      <t>試算表輸入區</t>
    </r>
  </si>
  <si>
    <r>
      <rPr>
        <b/>
        <sz val="20"/>
        <color indexed="9"/>
        <rFont val="微軟正黑體"/>
        <family val="2"/>
      </rPr>
      <t>基本資料</t>
    </r>
  </si>
  <si>
    <r>
      <rPr>
        <b/>
        <sz val="14"/>
        <color indexed="56"/>
        <rFont val="微軟正黑體"/>
        <family val="2"/>
      </rPr>
      <t>填表日期時間</t>
    </r>
    <r>
      <rPr>
        <b/>
        <sz val="14"/>
        <color indexed="56"/>
        <rFont val="Arial"/>
        <family val="2"/>
      </rPr>
      <t>:</t>
    </r>
  </si>
  <si>
    <r>
      <rPr>
        <b/>
        <sz val="18"/>
        <color indexed="8"/>
        <rFont val="微軟正黑體"/>
        <family val="2"/>
      </rPr>
      <t>性別</t>
    </r>
  </si>
  <si>
    <r>
      <rPr>
        <b/>
        <sz val="18"/>
        <color indexed="8"/>
        <rFont val="微軟正黑體"/>
        <family val="2"/>
      </rPr>
      <t>出生民國</t>
    </r>
    <r>
      <rPr>
        <b/>
        <sz val="18"/>
        <color indexed="8"/>
        <rFont val="Arial"/>
        <family val="2"/>
      </rPr>
      <t>/</t>
    </r>
    <r>
      <rPr>
        <b/>
        <sz val="18"/>
        <color indexed="8"/>
        <rFont val="微軟正黑體"/>
        <family val="2"/>
      </rPr>
      <t>年</t>
    </r>
  </si>
  <si>
    <r>
      <rPr>
        <b/>
        <sz val="18"/>
        <color indexed="8"/>
        <rFont val="微軟正黑體"/>
        <family val="2"/>
      </rPr>
      <t>月</t>
    </r>
  </si>
  <si>
    <r>
      <rPr>
        <b/>
        <sz val="18"/>
        <color indexed="8"/>
        <rFont val="微軟正黑體"/>
        <family val="2"/>
      </rPr>
      <t>日</t>
    </r>
  </si>
  <si>
    <r>
      <rPr>
        <b/>
        <sz val="18"/>
        <color indexed="8"/>
        <rFont val="微軟正黑體"/>
        <family val="2"/>
      </rPr>
      <t>保險年齡</t>
    </r>
  </si>
  <si>
    <r>
      <rPr>
        <b/>
        <sz val="18"/>
        <color indexed="9"/>
        <rFont val="微軟正黑體"/>
        <family val="2"/>
      </rPr>
      <t>淺藍色為填入資料區</t>
    </r>
  </si>
  <si>
    <t>首年度每期所繳保險費</t>
  </si>
  <si>
    <t>繳費期間 / 保障期間(年期)</t>
  </si>
  <si>
    <t>姓名</t>
  </si>
  <si>
    <t>姓名</t>
  </si>
  <si>
    <t>性別</t>
  </si>
  <si>
    <t>繳費年期/保障年期</t>
  </si>
  <si>
    <t>保險金額</t>
  </si>
  <si>
    <t>投保年齡</t>
  </si>
  <si>
    <t>繳別</t>
  </si>
  <si>
    <t>繳別</t>
  </si>
  <si>
    <t>首年度每期所繳保險費</t>
  </si>
  <si>
    <t>保障內容</t>
  </si>
  <si>
    <t>給付內容</t>
  </si>
  <si>
    <t>給付金額</t>
  </si>
  <si>
    <t>③</t>
  </si>
  <si>
    <t>⑤</t>
  </si>
  <si>
    <t>單位: 新台幣</t>
  </si>
  <si>
    <t>郝健康</t>
  </si>
  <si>
    <r>
      <rPr>
        <b/>
        <sz val="18"/>
        <color indexed="53"/>
        <rFont val="微軟正黑體"/>
        <family val="2"/>
      </rPr>
      <t>被保險人</t>
    </r>
  </si>
  <si>
    <t>保險金額 X  50%</t>
  </si>
  <si>
    <t>保險金額 X 100%</t>
  </si>
  <si>
    <r>
      <rPr>
        <b/>
        <sz val="14"/>
        <color indexed="53"/>
        <rFont val="微軟正黑體"/>
        <family val="2"/>
      </rPr>
      <t>診斷確定日之保單年度</t>
    </r>
    <r>
      <rPr>
        <b/>
        <sz val="18"/>
        <color indexed="8"/>
        <rFont val="微軟正黑體"/>
        <family val="2"/>
      </rPr>
      <t xml:space="preserve">
保單年度第1~2年</t>
    </r>
  </si>
  <si>
    <r>
      <rPr>
        <b/>
        <sz val="14"/>
        <color indexed="53"/>
        <rFont val="微軟正黑體"/>
        <family val="2"/>
      </rPr>
      <t>診斷確定日之保單年度</t>
    </r>
    <r>
      <rPr>
        <b/>
        <sz val="18"/>
        <color indexed="8"/>
        <rFont val="微軟正黑體"/>
        <family val="2"/>
      </rPr>
      <t xml:space="preserve">
保單年度第3年起</t>
    </r>
  </si>
  <si>
    <t>特定傷病保險金
 (註1)</t>
  </si>
  <si>
    <r>
      <t xml:space="preserve">生活照護保險金 
(註2)
</t>
    </r>
    <r>
      <rPr>
        <b/>
        <sz val="18"/>
        <color indexed="10"/>
        <rFont val="微軟正黑體"/>
        <family val="2"/>
      </rPr>
      <t>【保證給付120個月】</t>
    </r>
  </si>
  <si>
    <r>
      <rPr>
        <b/>
        <sz val="14"/>
        <color indexed="53"/>
        <rFont val="微軟正黑體"/>
        <family val="2"/>
      </rPr>
      <t>診斷確定日之保單年度</t>
    </r>
    <r>
      <rPr>
        <b/>
        <sz val="18"/>
        <color indexed="8"/>
        <rFont val="微軟正黑體"/>
        <family val="2"/>
      </rPr>
      <t xml:space="preserve">
保單年度第1~2年</t>
    </r>
  </si>
  <si>
    <t>保險金額 X 1% ／每月</t>
  </si>
  <si>
    <t>保險金額 X  0.5% ／每月</t>
  </si>
  <si>
    <t>保險金額 X 1 % ／每月</t>
  </si>
  <si>
    <t>④</t>
  </si>
  <si>
    <r>
      <t xml:space="preserve">意外重大失能保險金
 (註3)
</t>
    </r>
    <r>
      <rPr>
        <b/>
        <sz val="18"/>
        <color indexed="10"/>
        <rFont val="微軟正黑體"/>
        <family val="2"/>
      </rPr>
      <t>【保證給付120個月】</t>
    </r>
  </si>
  <si>
    <t>身故保險金或喪葬費用保險金
 (註４)</t>
  </si>
  <si>
    <r>
      <rPr>
        <b/>
        <sz val="14"/>
        <color indexed="53"/>
        <rFont val="微軟正黑體"/>
        <family val="2"/>
      </rPr>
      <t>依身故之保單年度</t>
    </r>
    <r>
      <rPr>
        <b/>
        <sz val="18"/>
        <color indexed="8"/>
        <rFont val="微軟正黑體"/>
        <family val="2"/>
      </rPr>
      <t xml:space="preserve">
保單年度第1~2年</t>
    </r>
  </si>
  <si>
    <r>
      <rPr>
        <b/>
        <sz val="14"/>
        <color indexed="53"/>
        <rFont val="微軟正黑體"/>
        <family val="2"/>
      </rPr>
      <t>依身故之保單年度</t>
    </r>
    <r>
      <rPr>
        <b/>
        <sz val="18"/>
        <color indexed="8"/>
        <rFont val="微軟正黑體"/>
        <family val="2"/>
      </rPr>
      <t xml:space="preserve">
保單年度第3年起</t>
    </r>
  </si>
  <si>
    <t>①</t>
  </si>
  <si>
    <t>②</t>
  </si>
  <si>
    <t>「保險金額 X  10% 」
扣除
已申領各項保險金(即①+②+③)</t>
  </si>
  <si>
    <t xml:space="preserve">豁免自診斷確定符合日後之最近一期保險費至繳費期滿之應繳保險費 </t>
  </si>
  <si>
    <t>1. 初次罹患「特定傷病」    或
2. 疾病或意外致成1~6級失能</t>
  </si>
  <si>
    <t>豁免保險費</t>
  </si>
  <si>
    <t>「所繳保險費總和」
扣除
已申領各項保險金(即①+②+③)</t>
  </si>
  <si>
    <t>Code</t>
  </si>
  <si>
    <t>Sex</t>
  </si>
  <si>
    <t>Age</t>
  </si>
  <si>
    <t>PPP</t>
  </si>
  <si>
    <t>Coverage</t>
  </si>
  <si>
    <t>GP</t>
  </si>
  <si>
    <t>Code</t>
  </si>
  <si>
    <t>Sex</t>
  </si>
  <si>
    <t>Age</t>
  </si>
  <si>
    <t>PPP</t>
  </si>
  <si>
    <t>Coverage</t>
  </si>
  <si>
    <t>GP</t>
  </si>
  <si>
    <t>TDI10 GP</t>
  </si>
  <si>
    <t>TDI20 GP</t>
  </si>
  <si>
    <r>
      <rPr>
        <sz val="16"/>
        <rFont val="標楷體"/>
        <family val="4"/>
      </rPr>
      <t>月</t>
    </r>
  </si>
  <si>
    <r>
      <rPr>
        <sz val="16"/>
        <rFont val="標楷體"/>
        <family val="4"/>
      </rPr>
      <t>日</t>
    </r>
  </si>
  <si>
    <t>Age calculation</t>
  </si>
  <si>
    <t>生效日</t>
  </si>
  <si>
    <r>
      <rPr>
        <b/>
        <sz val="16"/>
        <rFont val="標楷體"/>
        <family val="4"/>
      </rPr>
      <t>被保人生日</t>
    </r>
  </si>
  <si>
    <r>
      <rPr>
        <b/>
        <sz val="16"/>
        <rFont val="標楷體"/>
        <family val="4"/>
      </rPr>
      <t>年齡計算</t>
    </r>
  </si>
  <si>
    <r>
      <rPr>
        <b/>
        <sz val="16"/>
        <rFont val="標楷體"/>
        <family val="4"/>
      </rPr>
      <t>保險年齡</t>
    </r>
  </si>
  <si>
    <r>
      <rPr>
        <sz val="16"/>
        <rFont val="標楷體"/>
        <family val="4"/>
      </rPr>
      <t>民國</t>
    </r>
    <r>
      <rPr>
        <sz val="16"/>
        <rFont val="Arial"/>
        <family val="2"/>
      </rPr>
      <t>/</t>
    </r>
    <r>
      <rPr>
        <sz val="16"/>
        <rFont val="標楷體"/>
        <family val="4"/>
      </rPr>
      <t>年</t>
    </r>
  </si>
  <si>
    <r>
      <rPr>
        <sz val="16"/>
        <rFont val="標楷體"/>
        <family val="4"/>
      </rPr>
      <t>承保年齡</t>
    </r>
  </si>
  <si>
    <r>
      <rPr>
        <sz val="16"/>
        <rFont val="標楷體"/>
        <family val="4"/>
      </rPr>
      <t>性別</t>
    </r>
  </si>
  <si>
    <r>
      <t>&lt;=</t>
    </r>
    <r>
      <rPr>
        <sz val="16"/>
        <rFont val="標楷體"/>
        <family val="4"/>
      </rPr>
      <t>承保年齡</t>
    </r>
  </si>
  <si>
    <r>
      <rPr>
        <sz val="16"/>
        <rFont val="標楷體"/>
        <family val="4"/>
      </rPr>
      <t>繳費方式</t>
    </r>
  </si>
  <si>
    <t>GP calculation</t>
  </si>
  <si>
    <t>index</t>
  </si>
  <si>
    <r>
      <rPr>
        <b/>
        <sz val="16"/>
        <color indexed="8"/>
        <rFont val="標楷體"/>
        <family val="4"/>
      </rPr>
      <t>保費基本單位</t>
    </r>
  </si>
  <si>
    <r>
      <rPr>
        <b/>
        <sz val="16"/>
        <color indexed="8"/>
        <rFont val="標楷體"/>
        <family val="4"/>
      </rPr>
      <t>繳費方式</t>
    </r>
  </si>
  <si>
    <r>
      <rPr>
        <b/>
        <sz val="16"/>
        <color indexed="8"/>
        <rFont val="標楷體"/>
        <family val="4"/>
      </rPr>
      <t>繳別係數</t>
    </r>
  </si>
  <si>
    <r>
      <rPr>
        <b/>
        <sz val="16"/>
        <color indexed="8"/>
        <rFont val="標楷體"/>
        <family val="4"/>
      </rPr>
      <t>保費</t>
    </r>
  </si>
  <si>
    <r>
      <rPr>
        <sz val="16"/>
        <rFont val="標楷體"/>
        <family val="4"/>
      </rPr>
      <t>藍色請匯入資料以計算出數值</t>
    </r>
  </si>
  <si>
    <t/>
  </si>
  <si>
    <r>
      <rPr>
        <sz val="16"/>
        <rFont val="標楷體"/>
        <family val="4"/>
      </rPr>
      <t>綠色為計算出的值，供建議書使用</t>
    </r>
  </si>
  <si>
    <r>
      <rPr>
        <sz val="16"/>
        <rFont val="標楷體"/>
        <family val="4"/>
      </rPr>
      <t>投保金額</t>
    </r>
  </si>
  <si>
    <r>
      <rPr>
        <b/>
        <sz val="16"/>
        <color indexed="8"/>
        <rFont val="標楷體"/>
        <family val="4"/>
      </rPr>
      <t>性別</t>
    </r>
  </si>
  <si>
    <r>
      <rPr>
        <sz val="16"/>
        <color indexed="8"/>
        <rFont val="標楷體"/>
        <family val="4"/>
      </rPr>
      <t>男性</t>
    </r>
  </si>
  <si>
    <r>
      <rPr>
        <sz val="16"/>
        <color indexed="8"/>
        <rFont val="標楷體"/>
        <family val="4"/>
      </rPr>
      <t>年繳</t>
    </r>
  </si>
  <si>
    <r>
      <rPr>
        <sz val="16"/>
        <color indexed="8"/>
        <rFont val="標楷體"/>
        <family val="4"/>
      </rPr>
      <t>女性</t>
    </r>
  </si>
  <si>
    <r>
      <rPr>
        <sz val="16"/>
        <color indexed="8"/>
        <rFont val="標楷體"/>
        <family val="4"/>
      </rPr>
      <t>半年繳</t>
    </r>
  </si>
  <si>
    <r>
      <rPr>
        <sz val="16"/>
        <color indexed="8"/>
        <rFont val="標楷體"/>
        <family val="4"/>
      </rPr>
      <t>季繳</t>
    </r>
  </si>
  <si>
    <r>
      <rPr>
        <sz val="16"/>
        <color indexed="8"/>
        <rFont val="標楷體"/>
        <family val="4"/>
      </rPr>
      <t>月繳</t>
    </r>
  </si>
  <si>
    <t>TDI</t>
  </si>
  <si>
    <t>繳費期間/保險期間</t>
  </si>
  <si>
    <t>Unit: 10,000</t>
  </si>
  <si>
    <t>女性</t>
  </si>
  <si>
    <r>
      <rPr>
        <b/>
        <sz val="18"/>
        <color indexed="8"/>
        <rFont val="微軟正黑體"/>
        <family val="2"/>
      </rPr>
      <t>保險金額</t>
    </r>
    <r>
      <rPr>
        <b/>
        <sz val="18"/>
        <color indexed="8"/>
        <rFont val="Arial"/>
        <family val="2"/>
      </rPr>
      <t>(</t>
    </r>
    <r>
      <rPr>
        <b/>
        <sz val="18"/>
        <color indexed="8"/>
        <rFont val="微軟正黑體"/>
        <family val="2"/>
      </rPr>
      <t>萬元</t>
    </r>
    <r>
      <rPr>
        <b/>
        <sz val="18"/>
        <color indexed="8"/>
        <rFont val="Arial"/>
        <family val="2"/>
      </rPr>
      <t>)</t>
    </r>
  </si>
  <si>
    <t>安達人壽樂活長青定期保險</t>
  </si>
  <si>
    <t>繳費20年/保障20年</t>
  </si>
  <si>
    <r>
      <t>2024.02</t>
    </r>
    <r>
      <rPr>
        <b/>
        <sz val="14"/>
        <color indexed="8"/>
        <rFont val="微軟正黑體"/>
        <family val="2"/>
      </rPr>
      <t>版</t>
    </r>
  </si>
  <si>
    <t>PSSD202402-008-BRSS</t>
  </si>
  <si>
    <t>季繳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</si>
</sst>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yyyy/m/d\ h:mm;@"/>
    <numFmt numFmtId="177" formatCode="#,##0_ "/>
    <numFmt numFmtId="178" formatCode="_-&quot;$&quot;* #,##0_-;\-&quot;$&quot;* #,##0_-;_-&quot;$&quot;* &quot;-&quot;??_-;_-@_-"/>
    <numFmt numFmtId="179" formatCode="_(* #,##0.00_);_(* \(#,##0.00\);_(* &quot;-&quot;??_);_(@_)"/>
    <numFmt numFmtId="180" formatCode="General&quot; year&quot;"/>
    <numFmt numFmtId="181" formatCode="General&quot;萬元&quot;"/>
    <numFmt numFmtId="182" formatCode="General&quot;萬元/每月&quot;"/>
    <numFmt numFmtId="183" formatCode="General&quot;萬元 - 已申領各項保險金&quot;"/>
    <numFmt numFmtId="184" formatCode="_(* #,##0_);_(* \(#,##0\);_(* &quot;-&quot;??_);_(@_)"/>
    <numFmt numFmtId="185" formatCode="_(* #,##0.0_);_(* \(#,##0.0\);_(* &quot;-&quot;??_);_(@_)"/>
    <numFmt numFmtId="186" formatCode="yyyy/mm/dd"/>
  </numFmts>
  <fonts count="169">
    <font>
      <sz val="12"/>
      <color theme="1"/>
      <name val="Calibri"/>
      <family val="1"/>
    </font>
    <font>
      <sz val="12"/>
      <color indexed="8"/>
      <name val="新細明體"/>
      <family val="1"/>
    </font>
    <font>
      <sz val="9"/>
      <name val="新細明體"/>
      <family val="1"/>
    </font>
    <font>
      <b/>
      <sz val="20"/>
      <color indexed="9"/>
      <name val="微軟正黑體"/>
      <family val="2"/>
    </font>
    <font>
      <b/>
      <sz val="14"/>
      <color indexed="8"/>
      <name val="微軟正黑體"/>
      <family val="2"/>
    </font>
    <font>
      <b/>
      <sz val="12"/>
      <name val="微軟正黑體"/>
      <family val="2"/>
    </font>
    <font>
      <sz val="11"/>
      <name val="微軟正黑體"/>
      <family val="2"/>
    </font>
    <font>
      <b/>
      <sz val="18"/>
      <color indexed="9"/>
      <name val="微軟正黑體"/>
      <family val="2"/>
    </font>
    <font>
      <b/>
      <sz val="18"/>
      <color indexed="8"/>
      <name val="Arial"/>
      <family val="2"/>
    </font>
    <font>
      <b/>
      <sz val="18"/>
      <color indexed="8"/>
      <name val="微軟正黑體"/>
      <family val="2"/>
    </font>
    <font>
      <b/>
      <sz val="14"/>
      <color indexed="56"/>
      <name val="Arial"/>
      <family val="2"/>
    </font>
    <font>
      <b/>
      <sz val="14"/>
      <color indexed="56"/>
      <name val="微軟正黑體"/>
      <family val="2"/>
    </font>
    <font>
      <sz val="10"/>
      <name val="Arial"/>
      <family val="2"/>
    </font>
    <font>
      <sz val="12"/>
      <name val="Arial"/>
      <family val="2"/>
    </font>
    <font>
      <sz val="12"/>
      <name val="新細明體"/>
      <family val="1"/>
    </font>
    <font>
      <b/>
      <sz val="18"/>
      <color indexed="53"/>
      <name val="微軟正黑體"/>
      <family val="2"/>
    </font>
    <font>
      <b/>
      <sz val="14"/>
      <color indexed="53"/>
      <name val="微軟正黑體"/>
      <family val="2"/>
    </font>
    <font>
      <b/>
      <sz val="18"/>
      <color indexed="10"/>
      <name val="微軟正黑體"/>
      <family val="2"/>
    </font>
    <font>
      <b/>
      <sz val="14"/>
      <name val="微軟正黑體"/>
      <family val="2"/>
    </font>
    <font>
      <sz val="9"/>
      <name val="細明體"/>
      <family val="3"/>
    </font>
    <font>
      <sz val="16"/>
      <name val="Arial"/>
      <family val="2"/>
    </font>
    <font>
      <sz val="16"/>
      <name val="標楷體"/>
      <family val="4"/>
    </font>
    <font>
      <b/>
      <sz val="16"/>
      <name val="Arial"/>
      <family val="2"/>
    </font>
    <font>
      <b/>
      <sz val="16"/>
      <name val="標楷體"/>
      <family val="4"/>
    </font>
    <font>
      <b/>
      <sz val="16"/>
      <color indexed="8"/>
      <name val="標楷體"/>
      <family val="4"/>
    </font>
    <font>
      <sz val="16"/>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Calibri"/>
      <family val="2"/>
    </font>
    <font>
      <sz val="12"/>
      <color indexed="8"/>
      <name val="微軟正黑體"/>
      <family val="2"/>
    </font>
    <font>
      <sz val="12"/>
      <color indexed="8"/>
      <name val="Arial"/>
      <family val="2"/>
    </font>
    <font>
      <sz val="12"/>
      <color indexed="9"/>
      <name val="Arial"/>
      <family val="2"/>
    </font>
    <font>
      <b/>
      <sz val="14"/>
      <color indexed="9"/>
      <name val="Arial"/>
      <family val="2"/>
    </font>
    <font>
      <b/>
      <sz val="12"/>
      <color indexed="8"/>
      <name val="Arial"/>
      <family val="2"/>
    </font>
    <font>
      <sz val="12"/>
      <color indexed="10"/>
      <name val="Arial"/>
      <family val="2"/>
    </font>
    <font>
      <sz val="14"/>
      <color indexed="8"/>
      <name val="Arial"/>
      <family val="2"/>
    </font>
    <font>
      <b/>
      <sz val="14"/>
      <color indexed="8"/>
      <name val="Arial"/>
      <family val="2"/>
    </font>
    <font>
      <sz val="14"/>
      <color indexed="9"/>
      <name val="Arial"/>
      <family val="2"/>
    </font>
    <font>
      <sz val="12"/>
      <color indexed="56"/>
      <name val="Arial"/>
      <family val="2"/>
    </font>
    <font>
      <b/>
      <sz val="14"/>
      <color indexed="53"/>
      <name val="Arial"/>
      <family val="2"/>
    </font>
    <font>
      <b/>
      <sz val="28"/>
      <color indexed="56"/>
      <name val="微軟正黑體"/>
      <family val="2"/>
    </font>
    <font>
      <sz val="12"/>
      <color indexed="53"/>
      <name val="微軟正黑體"/>
      <family val="2"/>
    </font>
    <font>
      <sz val="14"/>
      <color indexed="53"/>
      <name val="微軟正黑體"/>
      <family val="2"/>
    </font>
    <font>
      <sz val="14"/>
      <color indexed="10"/>
      <name val="Arial"/>
      <family val="2"/>
    </font>
    <font>
      <b/>
      <sz val="16"/>
      <color indexed="10"/>
      <name val="微軟正黑體"/>
      <family val="2"/>
    </font>
    <font>
      <b/>
      <sz val="18"/>
      <color indexed="9"/>
      <name val="Arial"/>
      <family val="2"/>
    </font>
    <font>
      <b/>
      <sz val="20"/>
      <color indexed="8"/>
      <name val="Arial"/>
      <family val="2"/>
    </font>
    <font>
      <b/>
      <sz val="18"/>
      <color indexed="9"/>
      <name val="細明體"/>
      <family val="3"/>
    </font>
    <font>
      <b/>
      <sz val="28"/>
      <color indexed="49"/>
      <name val="微軟正黑體"/>
      <family val="2"/>
    </font>
    <font>
      <b/>
      <sz val="28"/>
      <color indexed="30"/>
      <name val="微軟正黑體"/>
      <family val="2"/>
    </font>
    <font>
      <b/>
      <sz val="20"/>
      <color indexed="53"/>
      <name val="微軟正黑體"/>
      <family val="2"/>
    </font>
    <font>
      <b/>
      <sz val="16"/>
      <color indexed="8"/>
      <name val="微軟正黑體"/>
      <family val="2"/>
    </font>
    <font>
      <sz val="11"/>
      <color indexed="8"/>
      <name val="Calibri"/>
      <family val="2"/>
    </font>
    <font>
      <sz val="11"/>
      <color indexed="8"/>
      <name val="微軟正黑體"/>
      <family val="2"/>
    </font>
    <font>
      <sz val="11"/>
      <color indexed="8"/>
      <name val="Arial"/>
      <family val="2"/>
    </font>
    <font>
      <sz val="16"/>
      <color indexed="17"/>
      <name val="Arial"/>
      <family val="2"/>
    </font>
    <font>
      <sz val="16"/>
      <color indexed="17"/>
      <name val="標楷體"/>
      <family val="4"/>
    </font>
    <font>
      <sz val="16"/>
      <color indexed="8"/>
      <name val="Arial"/>
      <family val="2"/>
    </font>
    <font>
      <b/>
      <sz val="16"/>
      <color indexed="8"/>
      <name val="Arial"/>
      <family val="2"/>
    </font>
    <font>
      <b/>
      <sz val="16"/>
      <color indexed="10"/>
      <name val="Arial"/>
      <family val="2"/>
    </font>
    <font>
      <sz val="16"/>
      <color indexed="12"/>
      <name val="Arial"/>
      <family val="2"/>
    </font>
    <font>
      <sz val="10"/>
      <color indexed="12"/>
      <name val="Arial"/>
      <family val="2"/>
    </font>
    <font>
      <sz val="10"/>
      <color indexed="8"/>
      <name val="Arial"/>
      <family val="2"/>
    </font>
    <font>
      <sz val="18"/>
      <color indexed="53"/>
      <name val="微軟正黑體"/>
      <family val="2"/>
    </font>
    <font>
      <b/>
      <sz val="15"/>
      <color indexed="10"/>
      <name val="Arial"/>
      <family val="2"/>
    </font>
    <font>
      <b/>
      <sz val="20"/>
      <color indexed="8"/>
      <name val="微軟正黑體"/>
      <family val="2"/>
    </font>
    <font>
      <b/>
      <sz val="20"/>
      <color indexed="9"/>
      <name val="Arial"/>
      <family val="2"/>
    </font>
    <font>
      <sz val="16"/>
      <color indexed="8"/>
      <name val="新細明體"/>
      <family val="1"/>
    </font>
    <font>
      <sz val="18"/>
      <color indexed="8"/>
      <name val="新細明體"/>
      <family val="1"/>
    </font>
    <font>
      <b/>
      <sz val="14"/>
      <color indexed="10"/>
      <name val="Arial"/>
      <family val="2"/>
    </font>
    <font>
      <sz val="20"/>
      <color indexed="9"/>
      <name val="Arial"/>
      <family val="2"/>
    </font>
    <font>
      <b/>
      <sz val="18"/>
      <color indexed="53"/>
      <name val="Arial"/>
      <family val="2"/>
    </font>
    <font>
      <sz val="12"/>
      <color indexed="53"/>
      <name val="新細明體"/>
      <family val="1"/>
    </font>
    <font>
      <sz val="18"/>
      <color indexed="8"/>
      <name val="微軟正黑體"/>
      <family val="2"/>
    </font>
    <font>
      <b/>
      <sz val="16"/>
      <color indexed="8"/>
      <name val="新細明體"/>
      <family val="1"/>
    </font>
    <font>
      <sz val="20"/>
      <color indexed="8"/>
      <name val="新細明體"/>
      <family val="1"/>
    </font>
    <font>
      <b/>
      <sz val="36"/>
      <color indexed="30"/>
      <name val="微軟正黑體"/>
      <family val="2"/>
    </font>
    <font>
      <b/>
      <sz val="36"/>
      <color indexed="30"/>
      <name val="Calibri"/>
      <family val="2"/>
    </font>
    <font>
      <sz val="36"/>
      <color indexed="8"/>
      <name val="Calibri"/>
      <family val="2"/>
    </font>
    <font>
      <b/>
      <sz val="22"/>
      <color indexed="9"/>
      <name val="微軟正黑體"/>
      <family val="2"/>
    </font>
    <font>
      <sz val="9"/>
      <name val="Microsoft JhengHei UI"/>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微軟正黑體"/>
      <family val="2"/>
    </font>
    <font>
      <sz val="12"/>
      <color theme="1"/>
      <name val="Arial"/>
      <family val="2"/>
    </font>
    <font>
      <sz val="12"/>
      <color theme="0"/>
      <name val="Arial"/>
      <family val="2"/>
    </font>
    <font>
      <b/>
      <sz val="14"/>
      <color theme="0"/>
      <name val="Arial"/>
      <family val="2"/>
    </font>
    <font>
      <b/>
      <sz val="12"/>
      <color theme="1"/>
      <name val="Arial"/>
      <family val="2"/>
    </font>
    <font>
      <sz val="12"/>
      <color rgb="FFFF0000"/>
      <name val="Arial"/>
      <family val="2"/>
    </font>
    <font>
      <sz val="14"/>
      <color theme="1"/>
      <name val="Arial"/>
      <family val="2"/>
    </font>
    <font>
      <b/>
      <sz val="14"/>
      <color theme="1"/>
      <name val="Arial"/>
      <family val="2"/>
    </font>
    <font>
      <sz val="14"/>
      <color theme="0"/>
      <name val="Arial"/>
      <family val="2"/>
    </font>
    <font>
      <sz val="12"/>
      <color rgb="FF002850"/>
      <name val="Arial"/>
      <family val="2"/>
    </font>
    <font>
      <b/>
      <sz val="14"/>
      <color rgb="FF002850"/>
      <name val="Arial"/>
      <family val="2"/>
    </font>
    <font>
      <b/>
      <sz val="18"/>
      <color theme="1"/>
      <name val="Arial"/>
      <family val="2"/>
    </font>
    <font>
      <b/>
      <sz val="14"/>
      <color rgb="FFF68621"/>
      <name val="Arial"/>
      <family val="2"/>
    </font>
    <font>
      <b/>
      <sz val="28"/>
      <color rgb="FF002850"/>
      <name val="微軟正黑體"/>
      <family val="2"/>
    </font>
    <font>
      <sz val="12"/>
      <color rgb="FFF68621"/>
      <name val="微軟正黑體"/>
      <family val="2"/>
    </font>
    <font>
      <sz val="14"/>
      <color rgb="FFF68621"/>
      <name val="微軟正黑體"/>
      <family val="2"/>
    </font>
    <font>
      <sz val="14"/>
      <color rgb="FFFF0000"/>
      <name val="Arial"/>
      <family val="2"/>
    </font>
    <font>
      <b/>
      <sz val="16"/>
      <color rgb="FFFF0000"/>
      <name val="微軟正黑體"/>
      <family val="2"/>
    </font>
    <font>
      <b/>
      <sz val="18"/>
      <color theme="0"/>
      <name val="Arial"/>
      <family val="2"/>
    </font>
    <font>
      <b/>
      <sz val="20"/>
      <color theme="1"/>
      <name val="Arial"/>
      <family val="2"/>
    </font>
    <font>
      <b/>
      <sz val="18"/>
      <color theme="0"/>
      <name val="細明體"/>
      <family val="3"/>
    </font>
    <font>
      <b/>
      <sz val="28"/>
      <color theme="4" tint="-0.24997000396251678"/>
      <name val="微軟正黑體"/>
      <family val="2"/>
    </font>
    <font>
      <b/>
      <sz val="28"/>
      <color rgb="FF0070C0"/>
      <name val="微軟正黑體"/>
      <family val="2"/>
    </font>
    <font>
      <b/>
      <sz val="20"/>
      <color theme="5" tint="-0.24997000396251678"/>
      <name val="微軟正黑體"/>
      <family val="2"/>
    </font>
    <font>
      <b/>
      <sz val="18"/>
      <color theme="1"/>
      <name val="微軟正黑體"/>
      <family val="2"/>
    </font>
    <font>
      <b/>
      <sz val="16"/>
      <color theme="1"/>
      <name val="微軟正黑體"/>
      <family val="2"/>
    </font>
    <font>
      <b/>
      <sz val="18"/>
      <color theme="0"/>
      <name val="微軟正黑體"/>
      <family val="2"/>
    </font>
    <font>
      <sz val="11"/>
      <color theme="1"/>
      <name val="Calibri"/>
      <family val="2"/>
    </font>
    <font>
      <sz val="11"/>
      <color theme="1"/>
      <name val="微軟正黑體"/>
      <family val="2"/>
    </font>
    <font>
      <sz val="11"/>
      <color theme="1"/>
      <name val="Arial"/>
      <family val="2"/>
    </font>
    <font>
      <sz val="16"/>
      <color rgb="FF006600"/>
      <name val="Arial"/>
      <family val="2"/>
    </font>
    <font>
      <sz val="16"/>
      <color rgb="FF006600"/>
      <name val="標楷體"/>
      <family val="4"/>
    </font>
    <font>
      <sz val="16"/>
      <color theme="1"/>
      <name val="Arial"/>
      <family val="2"/>
    </font>
    <font>
      <b/>
      <sz val="16"/>
      <color theme="1"/>
      <name val="Arial"/>
      <family val="2"/>
    </font>
    <font>
      <b/>
      <sz val="16"/>
      <color rgb="FFFF0000"/>
      <name val="Arial"/>
      <family val="2"/>
    </font>
    <font>
      <sz val="16"/>
      <color rgb="FF0000FF"/>
      <name val="Arial"/>
      <family val="2"/>
    </font>
    <font>
      <sz val="16"/>
      <color theme="1"/>
      <name val="標楷體"/>
      <family val="4"/>
    </font>
    <font>
      <sz val="10"/>
      <color rgb="FF0000FF"/>
      <name val="Arial"/>
      <family val="2"/>
    </font>
    <font>
      <sz val="10"/>
      <color theme="1"/>
      <name val="Arial"/>
      <family val="2"/>
    </font>
    <font>
      <b/>
      <sz val="18"/>
      <color rgb="FFF68621"/>
      <name val="微軟正黑體"/>
      <family val="2"/>
    </font>
    <font>
      <sz val="18"/>
      <color rgb="FFF68621"/>
      <name val="微軟正黑體"/>
      <family val="2"/>
    </font>
    <font>
      <b/>
      <sz val="15"/>
      <color rgb="FFFF0000"/>
      <name val="Arial"/>
      <family val="2"/>
    </font>
    <font>
      <b/>
      <sz val="20"/>
      <color theme="1"/>
      <name val="微軟正黑體"/>
      <family val="2"/>
    </font>
    <font>
      <b/>
      <sz val="20"/>
      <color theme="0"/>
      <name val="Arial"/>
      <family val="2"/>
    </font>
    <font>
      <sz val="20"/>
      <color theme="0"/>
      <name val="Arial"/>
      <family val="2"/>
    </font>
    <font>
      <b/>
      <sz val="18"/>
      <color rgb="FFE35205"/>
      <name val="Arial"/>
      <family val="2"/>
    </font>
    <font>
      <sz val="12"/>
      <color rgb="FFE35205"/>
      <name val="Calibri"/>
      <family val="1"/>
    </font>
    <font>
      <sz val="16"/>
      <color theme="1"/>
      <name val="Calibri"/>
      <family val="1"/>
    </font>
    <font>
      <sz val="18"/>
      <color theme="1"/>
      <name val="Calibri"/>
      <family val="1"/>
    </font>
    <font>
      <b/>
      <sz val="14"/>
      <color rgb="FFFF0000"/>
      <name val="Arial"/>
      <family val="2"/>
    </font>
    <font>
      <b/>
      <sz val="22"/>
      <color theme="0"/>
      <name val="微軟正黑體"/>
      <family val="2"/>
    </font>
    <font>
      <b/>
      <sz val="18"/>
      <color rgb="FF000000"/>
      <name val="微軟正黑體"/>
      <family val="2"/>
    </font>
    <font>
      <b/>
      <sz val="16"/>
      <color theme="1"/>
      <name val="Calibri"/>
      <family val="1"/>
    </font>
    <font>
      <sz val="20"/>
      <color theme="1"/>
      <name val="Calibri"/>
      <family val="1"/>
    </font>
    <font>
      <b/>
      <sz val="36"/>
      <color rgb="FF0070C0"/>
      <name val="微軟正黑體"/>
      <family val="2"/>
    </font>
    <font>
      <b/>
      <sz val="36"/>
      <color rgb="FF0070C0"/>
      <name val="Calibri"/>
      <family val="2"/>
    </font>
    <font>
      <sz val="36"/>
      <color theme="1"/>
      <name val="Calibri"/>
      <family val="2"/>
    </font>
    <font>
      <sz val="18"/>
      <color theme="1"/>
      <name val="微軟正黑體"/>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8EA9DB"/>
        <bgColor indexed="64"/>
      </patternFill>
    </fill>
    <fill>
      <patternFill patternType="solid">
        <fgColor rgb="FF00AAE0"/>
        <bgColor indexed="64"/>
      </patternFill>
    </fill>
    <fill>
      <patternFill patternType="solid">
        <fgColor rgb="FF0065A6"/>
        <bgColor indexed="64"/>
      </patternFill>
    </fill>
  </fills>
  <borders count="6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medium"/>
      <bottom/>
    </border>
    <border>
      <left/>
      <right style="thick"/>
      <top style="medium"/>
      <bottom/>
    </border>
    <border>
      <left style="thick"/>
      <right/>
      <top/>
      <bottom/>
    </border>
    <border>
      <left/>
      <right/>
      <top/>
      <bottom style="thick"/>
    </border>
    <border>
      <left/>
      <right style="thick"/>
      <top/>
      <bottom style="thick"/>
    </border>
    <border>
      <left style="thick"/>
      <right style="medium"/>
      <top style="medium"/>
      <bottom style="thick"/>
    </border>
    <border>
      <left style="medium"/>
      <right style="thick"/>
      <top style="medium"/>
      <bottom style="thick"/>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ck"/>
      <top/>
      <bottom/>
    </border>
    <border>
      <left style="thick"/>
      <right/>
      <top/>
      <bottom style="thick"/>
    </border>
    <border>
      <left style="medium"/>
      <right style="thick"/>
      <top style="medium"/>
      <bottom style="medium"/>
    </border>
    <border>
      <left style="thick"/>
      <right style="medium"/>
      <top style="thick"/>
      <bottom style="medium"/>
    </border>
    <border>
      <left style="thick"/>
      <right style="thick"/>
      <top style="thick"/>
      <bottom style="thick"/>
    </border>
    <border>
      <left style="thick"/>
      <right style="medium"/>
      <top style="medium"/>
      <bottom style="medium"/>
    </border>
    <border>
      <left style="medium"/>
      <right style="medium"/>
      <top style="medium"/>
      <bottom style="thick"/>
    </border>
    <border>
      <left/>
      <right/>
      <top style="thick"/>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color theme="0"/>
      </left>
      <right/>
      <top/>
      <bottom style="thin">
        <color theme="0"/>
      </bottom>
    </border>
    <border>
      <left style="medium"/>
      <right style="medium"/>
      <top style="medium"/>
      <bottom style="medium"/>
    </border>
    <border>
      <left style="medium"/>
      <right style="medium"/>
      <top/>
      <bottom style="mediu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color indexed="63"/>
      </right>
      <top style="thin">
        <color theme="0"/>
      </top>
      <bottom style="thin">
        <color theme="0"/>
      </bottom>
    </border>
    <border>
      <left style="thick"/>
      <right/>
      <top style="thick"/>
      <bottom style="medium"/>
    </border>
    <border>
      <left/>
      <right/>
      <top style="thick"/>
      <bottom style="medium"/>
    </border>
    <border>
      <left/>
      <right style="thick"/>
      <top style="thick"/>
      <bottom style="medium"/>
    </border>
    <border>
      <left style="thick"/>
      <right style="medium"/>
      <top style="thick"/>
      <bottom style="thick"/>
    </border>
    <border>
      <left style="medium"/>
      <right style="medium"/>
      <top style="thick"/>
      <bottom style="thick"/>
    </border>
    <border>
      <left style="thick"/>
      <right style="medium"/>
      <top/>
      <bottom style="medium"/>
    </border>
    <border>
      <left style="medium"/>
      <right style="thick"/>
      <top/>
      <bottom style="medium"/>
    </border>
    <border>
      <left style="medium"/>
      <right style="thick"/>
      <top style="thick"/>
      <bottom style="thick"/>
    </border>
    <border>
      <left style="medium"/>
      <right/>
      <top style="medium"/>
      <bottom style="medium"/>
    </border>
    <border>
      <left/>
      <right/>
      <top style="medium"/>
      <bottom style="medium"/>
    </border>
    <border>
      <left/>
      <right style="thick"/>
      <top style="medium"/>
      <bottom style="medium"/>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14" fillId="0" borderId="0">
      <alignment/>
      <protection/>
    </xf>
    <xf numFmtId="43" fontId="0" fillId="0" borderId="0" applyFont="0" applyFill="0" applyBorder="0" applyAlignment="0" applyProtection="0"/>
    <xf numFmtId="179" fontId="12" fillId="0" borderId="0" applyFont="0" applyFill="0" applyBorder="0" applyAlignment="0" applyProtection="0"/>
    <xf numFmtId="41" fontId="0" fillId="0" borderId="0" applyFont="0" applyFill="0" applyBorder="0" applyAlignment="0" applyProtection="0"/>
    <xf numFmtId="0" fontId="96" fillId="20" borderId="0" applyNumberFormat="0" applyBorder="0" applyAlignment="0" applyProtection="0"/>
    <xf numFmtId="0" fontId="97" fillId="0" borderId="1" applyNumberFormat="0" applyFill="0" applyAlignment="0" applyProtection="0"/>
    <xf numFmtId="0" fontId="98" fillId="21" borderId="0" applyNumberFormat="0" applyBorder="0" applyAlignment="0" applyProtection="0"/>
    <xf numFmtId="9" fontId="0" fillId="0" borderId="0" applyFont="0" applyFill="0" applyBorder="0" applyAlignment="0" applyProtection="0"/>
    <xf numFmtId="0" fontId="9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3" applyNumberFormat="0" applyFill="0" applyAlignment="0" applyProtection="0"/>
    <xf numFmtId="0" fontId="0" fillId="23" borderId="4" applyNumberFormat="0" applyFont="0" applyAlignment="0" applyProtection="0"/>
    <xf numFmtId="0" fontId="101" fillId="0" borderId="0" applyNumberFormat="0" applyFill="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102" fillId="0" borderId="0" applyNumberForma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30" borderId="2" applyNumberFormat="0" applyAlignment="0" applyProtection="0"/>
    <xf numFmtId="0" fontId="107" fillId="22" borderId="8" applyNumberFormat="0" applyAlignment="0" applyProtection="0"/>
    <xf numFmtId="0" fontId="108" fillId="31" borderId="9" applyNumberFormat="0" applyAlignment="0" applyProtection="0"/>
    <xf numFmtId="0" fontId="109" fillId="32" borderId="0" applyNumberFormat="0" applyBorder="0" applyAlignment="0" applyProtection="0"/>
    <xf numFmtId="0" fontId="110" fillId="0" borderId="0" applyNumberFormat="0" applyFill="0" applyBorder="0" applyAlignment="0" applyProtection="0"/>
  </cellStyleXfs>
  <cellXfs count="263">
    <xf numFmtId="0" fontId="0" fillId="0" borderId="0" xfId="0" applyFont="1" applyAlignment="1">
      <alignment vertical="center"/>
    </xf>
    <xf numFmtId="0" fontId="0" fillId="33" borderId="0" xfId="0" applyFont="1" applyFill="1" applyAlignment="1" applyProtection="1">
      <alignment vertical="center"/>
      <protection hidden="1"/>
    </xf>
    <xf numFmtId="0" fontId="111" fillId="33" borderId="0" xfId="0" applyFont="1" applyFill="1" applyAlignment="1" applyProtection="1">
      <alignment vertical="center"/>
      <protection hidden="1"/>
    </xf>
    <xf numFmtId="177" fontId="5" fillId="33" borderId="0" xfId="0" applyNumberFormat="1" applyFont="1" applyFill="1" applyBorder="1" applyAlignment="1" applyProtection="1">
      <alignment horizontal="right" vertical="center"/>
      <protection hidden="1"/>
    </xf>
    <xf numFmtId="0" fontId="112" fillId="33" borderId="0" xfId="0" applyFont="1" applyFill="1" applyAlignment="1" applyProtection="1">
      <alignment vertical="center"/>
      <protection hidden="1"/>
    </xf>
    <xf numFmtId="0" fontId="113" fillId="33" borderId="0" xfId="0" applyFont="1" applyFill="1" applyBorder="1" applyAlignment="1" applyProtection="1">
      <alignment vertical="center"/>
      <protection hidden="1"/>
    </xf>
    <xf numFmtId="0" fontId="112" fillId="33" borderId="10" xfId="0" applyFont="1" applyFill="1" applyBorder="1" applyAlignment="1" applyProtection="1">
      <alignment vertical="center"/>
      <protection hidden="1"/>
    </xf>
    <xf numFmtId="0" fontId="114" fillId="33" borderId="0" xfId="0" applyFont="1" applyFill="1" applyBorder="1" applyAlignment="1" applyProtection="1">
      <alignment horizontal="center" vertical="center"/>
      <protection hidden="1"/>
    </xf>
    <xf numFmtId="0" fontId="112" fillId="33" borderId="0" xfId="0" applyFont="1" applyFill="1" applyBorder="1" applyAlignment="1" applyProtection="1">
      <alignment vertical="center"/>
      <protection hidden="1"/>
    </xf>
    <xf numFmtId="0" fontId="115" fillId="33" borderId="0" xfId="0" applyFont="1" applyFill="1" applyBorder="1" applyAlignment="1" applyProtection="1">
      <alignment horizontal="right" vertical="center"/>
      <protection hidden="1"/>
    </xf>
    <xf numFmtId="0" fontId="116" fillId="33" borderId="0" xfId="0" applyFont="1" applyFill="1" applyBorder="1" applyAlignment="1" applyProtection="1">
      <alignment horizontal="left"/>
      <protection hidden="1"/>
    </xf>
    <xf numFmtId="0" fontId="117" fillId="33" borderId="0" xfId="0" applyFont="1" applyFill="1" applyBorder="1" applyAlignment="1" applyProtection="1">
      <alignment vertical="center"/>
      <protection hidden="1"/>
    </xf>
    <xf numFmtId="0" fontId="118" fillId="33" borderId="0" xfId="0" applyFont="1" applyFill="1" applyBorder="1" applyAlignment="1" applyProtection="1">
      <alignment vertical="center"/>
      <protection hidden="1"/>
    </xf>
    <xf numFmtId="0" fontId="117" fillId="33" borderId="0" xfId="0" applyFont="1" applyFill="1" applyAlignment="1" applyProtection="1">
      <alignment vertical="center"/>
      <protection hidden="1"/>
    </xf>
    <xf numFmtId="0" fontId="119" fillId="33" borderId="0" xfId="0" applyFont="1" applyFill="1" applyBorder="1" applyAlignment="1" applyProtection="1">
      <alignment vertical="center"/>
      <protection hidden="1"/>
    </xf>
    <xf numFmtId="0" fontId="120" fillId="33" borderId="0" xfId="0" applyFont="1" applyFill="1" applyBorder="1" applyAlignment="1" applyProtection="1">
      <alignment horizontal="center" vertical="center"/>
      <protection hidden="1"/>
    </xf>
    <xf numFmtId="0" fontId="118" fillId="33" borderId="11" xfId="0" applyFont="1" applyFill="1" applyBorder="1" applyAlignment="1" applyProtection="1">
      <alignment horizontal="right" vertical="center"/>
      <protection hidden="1"/>
    </xf>
    <xf numFmtId="0" fontId="114" fillId="33" borderId="12" xfId="0" applyFont="1" applyFill="1" applyBorder="1" applyAlignment="1" applyProtection="1">
      <alignment horizontal="center" vertical="center"/>
      <protection hidden="1"/>
    </xf>
    <xf numFmtId="0" fontId="117" fillId="33" borderId="13" xfId="0" applyFont="1" applyFill="1" applyBorder="1" applyAlignment="1" applyProtection="1">
      <alignment vertical="center"/>
      <protection hidden="1"/>
    </xf>
    <xf numFmtId="0" fontId="117" fillId="33" borderId="14" xfId="0" applyFont="1" applyFill="1" applyBorder="1" applyAlignment="1" applyProtection="1">
      <alignment vertical="center"/>
      <protection hidden="1"/>
    </xf>
    <xf numFmtId="0" fontId="121" fillId="33" borderId="0" xfId="0" applyFont="1" applyFill="1" applyBorder="1" applyAlignment="1" applyProtection="1">
      <alignment horizontal="center" vertical="center"/>
      <protection hidden="1"/>
    </xf>
    <xf numFmtId="0" fontId="122" fillId="33" borderId="15" xfId="0" applyFont="1" applyFill="1" applyBorder="1" applyAlignment="1" applyProtection="1">
      <alignment horizontal="center" vertical="center"/>
      <protection hidden="1"/>
    </xf>
    <xf numFmtId="0" fontId="122" fillId="33" borderId="16" xfId="0" applyFont="1" applyFill="1" applyBorder="1" applyAlignment="1" applyProtection="1">
      <alignment horizontal="center" vertical="center"/>
      <protection hidden="1"/>
    </xf>
    <xf numFmtId="0" fontId="13" fillId="33" borderId="0" xfId="0" applyFont="1" applyFill="1" applyBorder="1" applyAlignment="1" applyProtection="1">
      <alignment vertical="center"/>
      <protection hidden="1"/>
    </xf>
    <xf numFmtId="0" fontId="111" fillId="33" borderId="17" xfId="0" applyFont="1" applyFill="1" applyBorder="1" applyAlignment="1" applyProtection="1">
      <alignment vertical="center"/>
      <protection hidden="1"/>
    </xf>
    <xf numFmtId="41" fontId="111" fillId="33" borderId="18" xfId="0" applyNumberFormat="1" applyFont="1" applyFill="1" applyBorder="1" applyAlignment="1" applyProtection="1">
      <alignment vertical="center"/>
      <protection hidden="1"/>
    </xf>
    <xf numFmtId="0" fontId="111" fillId="33" borderId="19" xfId="0" applyFont="1" applyFill="1" applyBorder="1" applyAlignment="1" applyProtection="1">
      <alignment vertical="center"/>
      <protection hidden="1"/>
    </xf>
    <xf numFmtId="0" fontId="111" fillId="33" borderId="20" xfId="0" applyFont="1" applyFill="1" applyBorder="1" applyAlignment="1" applyProtection="1">
      <alignment vertical="center"/>
      <protection hidden="1"/>
    </xf>
    <xf numFmtId="0" fontId="111" fillId="33" borderId="21" xfId="0" applyFont="1" applyFill="1" applyBorder="1" applyAlignment="1" applyProtection="1">
      <alignment vertical="center"/>
      <protection hidden="1"/>
    </xf>
    <xf numFmtId="0" fontId="111" fillId="33" borderId="22" xfId="0" applyFont="1" applyFill="1" applyBorder="1" applyAlignment="1" applyProtection="1">
      <alignment vertical="center"/>
      <protection hidden="1"/>
    </xf>
    <xf numFmtId="0" fontId="113" fillId="34" borderId="0" xfId="0" applyFont="1" applyFill="1" applyBorder="1" applyAlignment="1" applyProtection="1">
      <alignment vertical="center"/>
      <protection hidden="1"/>
    </xf>
    <xf numFmtId="180" fontId="123" fillId="33" borderId="0" xfId="0" applyNumberFormat="1" applyFont="1" applyFill="1" applyBorder="1" applyAlignment="1" applyProtection="1">
      <alignment horizontal="center" vertical="center"/>
      <protection hidden="1"/>
    </xf>
    <xf numFmtId="0" fontId="124" fillId="33" borderId="0" xfId="0" applyFont="1" applyFill="1" applyBorder="1" applyAlignment="1" applyProtection="1">
      <alignment horizontal="center" vertical="center"/>
      <protection hidden="1"/>
    </xf>
    <xf numFmtId="0" fontId="125" fillId="33" borderId="0" xfId="0" applyFont="1" applyFill="1" applyAlignment="1" applyProtection="1">
      <alignment vertical="center"/>
      <protection hidden="1"/>
    </xf>
    <xf numFmtId="0" fontId="126" fillId="33" borderId="0" xfId="0" applyFont="1" applyFill="1" applyAlignment="1" applyProtection="1">
      <alignment vertical="center"/>
      <protection hidden="1"/>
    </xf>
    <xf numFmtId="0" fontId="116" fillId="33" borderId="23" xfId="0" applyFont="1" applyFill="1" applyBorder="1" applyAlignment="1" applyProtection="1">
      <alignment vertical="center"/>
      <protection hidden="1"/>
    </xf>
    <xf numFmtId="0" fontId="127" fillId="33" borderId="0" xfId="0" applyFont="1" applyFill="1" applyBorder="1" applyAlignment="1" applyProtection="1">
      <alignment vertical="center"/>
      <protection hidden="1"/>
    </xf>
    <xf numFmtId="0" fontId="127" fillId="33" borderId="23" xfId="0" applyFont="1" applyFill="1" applyBorder="1" applyAlignment="1" applyProtection="1">
      <alignment vertical="center"/>
      <protection hidden="1"/>
    </xf>
    <xf numFmtId="0" fontId="128" fillId="33" borderId="24" xfId="0" applyFont="1" applyFill="1" applyBorder="1" applyAlignment="1" applyProtection="1">
      <alignment vertical="center" wrapText="1"/>
      <protection hidden="1"/>
    </xf>
    <xf numFmtId="0" fontId="127" fillId="33" borderId="13" xfId="0" applyFont="1" applyFill="1" applyBorder="1" applyAlignment="1" applyProtection="1">
      <alignment vertical="center"/>
      <protection hidden="1"/>
    </xf>
    <xf numFmtId="0" fontId="129" fillId="35" borderId="25" xfId="0" applyFont="1" applyFill="1" applyBorder="1" applyAlignment="1" applyProtection="1">
      <alignment horizontal="center" vertical="center"/>
      <protection locked="0"/>
    </xf>
    <xf numFmtId="0" fontId="122" fillId="33" borderId="26" xfId="0" applyFont="1" applyFill="1" applyBorder="1" applyAlignment="1" applyProtection="1">
      <alignment horizontal="center" vertical="center"/>
      <protection hidden="1"/>
    </xf>
    <xf numFmtId="0" fontId="130" fillId="33" borderId="27" xfId="0" applyFont="1" applyFill="1" applyBorder="1" applyAlignment="1" applyProtection="1">
      <alignment horizontal="center" vertical="center"/>
      <protection hidden="1"/>
    </xf>
    <xf numFmtId="0" fontId="131" fillId="35" borderId="25" xfId="0" applyFont="1" applyFill="1" applyBorder="1" applyAlignment="1" applyProtection="1">
      <alignment horizontal="center" vertical="center"/>
      <protection locked="0"/>
    </xf>
    <xf numFmtId="0" fontId="122" fillId="33" borderId="28" xfId="0" applyFont="1" applyFill="1" applyBorder="1" applyAlignment="1" applyProtection="1">
      <alignment horizontal="center" vertical="center"/>
      <protection hidden="1"/>
    </xf>
    <xf numFmtId="0" fontId="128" fillId="0" borderId="12" xfId="0" applyFont="1" applyFill="1" applyBorder="1" applyAlignment="1" applyProtection="1">
      <alignment vertical="center"/>
      <protection hidden="1"/>
    </xf>
    <xf numFmtId="0" fontId="128" fillId="33" borderId="0" xfId="0" applyFont="1" applyFill="1" applyAlignment="1" applyProtection="1">
      <alignment vertical="center"/>
      <protection hidden="1"/>
    </xf>
    <xf numFmtId="0" fontId="132" fillId="33" borderId="0" xfId="0" applyFont="1" applyFill="1" applyBorder="1" applyAlignment="1" applyProtection="1">
      <alignment horizontal="left" vertical="center"/>
      <protection hidden="1"/>
    </xf>
    <xf numFmtId="0" fontId="0" fillId="33" borderId="0" xfId="0" applyFill="1" applyAlignment="1" applyProtection="1">
      <alignment vertical="center"/>
      <protection hidden="1"/>
    </xf>
    <xf numFmtId="0" fontId="0" fillId="0" borderId="0" xfId="0" applyAlignment="1" applyProtection="1">
      <alignment vertical="center"/>
      <protection hidden="1"/>
    </xf>
    <xf numFmtId="0" fontId="130" fillId="0" borderId="27" xfId="0" applyFont="1" applyBorder="1" applyAlignment="1" applyProtection="1">
      <alignment horizontal="center" vertical="center"/>
      <protection hidden="1"/>
    </xf>
    <xf numFmtId="0" fontId="0" fillId="33" borderId="0" xfId="0" applyFill="1" applyBorder="1" applyAlignment="1" applyProtection="1">
      <alignment vertical="center"/>
      <protection hidden="1"/>
    </xf>
    <xf numFmtId="0" fontId="133" fillId="33" borderId="0" xfId="0" applyFont="1" applyFill="1" applyAlignment="1" applyProtection="1">
      <alignment vertical="center"/>
      <protection hidden="1"/>
    </xf>
    <xf numFmtId="0" fontId="134" fillId="33" borderId="0" xfId="0" applyFont="1" applyFill="1" applyAlignment="1" applyProtection="1">
      <alignment horizontal="right" vertical="center"/>
      <protection hidden="1"/>
    </xf>
    <xf numFmtId="0" fontId="135" fillId="0" borderId="15" xfId="0" applyFont="1" applyBorder="1" applyAlignment="1" applyProtection="1">
      <alignment horizontal="center" vertical="center"/>
      <protection hidden="1"/>
    </xf>
    <xf numFmtId="0" fontId="135" fillId="0" borderId="29" xfId="0" applyFont="1" applyBorder="1" applyAlignment="1" applyProtection="1">
      <alignment horizontal="left" vertical="center" wrapText="1"/>
      <protection hidden="1"/>
    </xf>
    <xf numFmtId="0" fontId="135" fillId="33" borderId="0" xfId="0" applyFont="1" applyFill="1" applyAlignment="1" applyProtection="1">
      <alignment vertical="center"/>
      <protection hidden="1"/>
    </xf>
    <xf numFmtId="181" fontId="130" fillId="33" borderId="27" xfId="0" applyNumberFormat="1" applyFont="1" applyFill="1" applyBorder="1" applyAlignment="1" applyProtection="1">
      <alignment horizontal="center" vertical="center"/>
      <protection hidden="1"/>
    </xf>
    <xf numFmtId="0" fontId="135" fillId="33" borderId="0" xfId="0" applyFont="1" applyFill="1" applyAlignment="1" applyProtection="1">
      <alignment horizontal="left" vertical="center"/>
      <protection hidden="1"/>
    </xf>
    <xf numFmtId="0" fontId="136" fillId="33" borderId="0" xfId="0" applyFont="1" applyFill="1" applyBorder="1" applyAlignment="1" applyProtection="1">
      <alignment horizontal="right" vertical="center"/>
      <protection hidden="1"/>
    </xf>
    <xf numFmtId="0" fontId="137" fillId="35" borderId="27" xfId="0" applyFont="1" applyFill="1" applyBorder="1" applyAlignment="1" applyProtection="1">
      <alignment horizontal="center" vertical="center"/>
      <protection locked="0"/>
    </xf>
    <xf numFmtId="181" fontId="129" fillId="35" borderId="27" xfId="0" applyNumberFormat="1" applyFont="1" applyFill="1" applyBorder="1" applyAlignment="1" applyProtection="1">
      <alignment horizontal="center" vertical="center"/>
      <protection locked="0"/>
    </xf>
    <xf numFmtId="178" fontId="122" fillId="33" borderId="30" xfId="42" applyNumberFormat="1" applyFont="1" applyFill="1" applyBorder="1" applyAlignment="1" applyProtection="1" quotePrefix="1">
      <alignment horizontal="center" vertical="center"/>
      <protection hidden="1"/>
    </xf>
    <xf numFmtId="0" fontId="18" fillId="0" borderId="0" xfId="0" applyFont="1" applyFill="1" applyBorder="1" applyAlignment="1">
      <alignment horizontal="center"/>
    </xf>
    <xf numFmtId="0" fontId="138" fillId="0" borderId="0" xfId="0" applyFont="1" applyBorder="1" applyAlignment="1" applyProtection="1">
      <alignment vertical="center"/>
      <protection hidden="1"/>
    </xf>
    <xf numFmtId="0" fontId="139" fillId="0" borderId="0" xfId="0" applyFont="1" applyBorder="1" applyAlignment="1" applyProtection="1">
      <alignment vertical="center"/>
      <protection hidden="1"/>
    </xf>
    <xf numFmtId="0" fontId="138" fillId="10" borderId="0" xfId="0" applyFont="1" applyFill="1" applyBorder="1" applyAlignment="1" applyProtection="1">
      <alignment horizontal="center" vertical="center"/>
      <protection hidden="1"/>
    </xf>
    <xf numFmtId="0" fontId="6" fillId="0" borderId="31" xfId="0" applyFont="1" applyFill="1" applyBorder="1" applyAlignment="1">
      <alignment horizontal="center"/>
    </xf>
    <xf numFmtId="184" fontId="6" fillId="0" borderId="31" xfId="0" applyNumberFormat="1" applyFont="1" applyFill="1" applyBorder="1" applyAlignment="1">
      <alignment horizontal="center"/>
    </xf>
    <xf numFmtId="0" fontId="111" fillId="0" borderId="0" xfId="0" applyFont="1" applyFill="1" applyAlignment="1">
      <alignment vertical="center"/>
    </xf>
    <xf numFmtId="0" fontId="140" fillId="0" borderId="0" xfId="0" applyFont="1" applyAlignment="1" applyProtection="1">
      <alignment vertical="center"/>
      <protection hidden="1"/>
    </xf>
    <xf numFmtId="0" fontId="20" fillId="36" borderId="31" xfId="0" applyFont="1" applyFill="1" applyBorder="1" applyAlignment="1" applyProtection="1">
      <alignment horizontal="center" vertical="center"/>
      <protection hidden="1"/>
    </xf>
    <xf numFmtId="0" fontId="141" fillId="18" borderId="31" xfId="0" applyFont="1" applyFill="1" applyBorder="1" applyAlignment="1" applyProtection="1">
      <alignment horizontal="center" vertical="center"/>
      <protection locked="0"/>
    </xf>
    <xf numFmtId="0" fontId="20" fillId="33" borderId="31" xfId="0" applyFont="1" applyFill="1" applyBorder="1" applyAlignment="1" applyProtection="1">
      <alignment horizontal="center"/>
      <protection hidden="1"/>
    </xf>
    <xf numFmtId="0" fontId="20" fillId="29" borderId="31" xfId="0" applyFont="1" applyFill="1" applyBorder="1" applyAlignment="1" applyProtection="1">
      <alignment horizontal="center"/>
      <protection hidden="1"/>
    </xf>
    <xf numFmtId="0" fontId="20" fillId="33" borderId="31" xfId="0" applyFont="1" applyFill="1" applyBorder="1" applyAlignment="1" applyProtection="1">
      <alignment horizontal="center" vertical="center"/>
      <protection hidden="1"/>
    </xf>
    <xf numFmtId="0" fontId="142" fillId="18" borderId="31" xfId="0" applyFont="1" applyFill="1" applyBorder="1" applyAlignment="1" applyProtection="1">
      <alignment horizontal="center" vertical="center"/>
      <protection locked="0"/>
    </xf>
    <xf numFmtId="22" fontId="22" fillId="0" borderId="0" xfId="0" applyNumberFormat="1" applyFont="1" applyAlignment="1" applyProtection="1">
      <alignment/>
      <protection hidden="1"/>
    </xf>
    <xf numFmtId="22" fontId="20" fillId="0" borderId="0" xfId="0" applyNumberFormat="1" applyFont="1" applyAlignment="1" applyProtection="1">
      <alignment/>
      <protection hidden="1"/>
    </xf>
    <xf numFmtId="0" fontId="20" fillId="0" borderId="0" xfId="0" applyFont="1" applyAlignment="1" applyProtection="1">
      <alignment/>
      <protection hidden="1"/>
    </xf>
    <xf numFmtId="0" fontId="23" fillId="33" borderId="32" xfId="0" applyFont="1" applyFill="1" applyBorder="1" applyAlignment="1" applyProtection="1">
      <alignment horizontal="center"/>
      <protection hidden="1"/>
    </xf>
    <xf numFmtId="0" fontId="22" fillId="33" borderId="33" xfId="0" applyFont="1" applyFill="1" applyBorder="1" applyAlignment="1" applyProtection="1">
      <alignment horizontal="center"/>
      <protection hidden="1"/>
    </xf>
    <xf numFmtId="0" fontId="22" fillId="33" borderId="34" xfId="0" applyFont="1" applyFill="1" applyBorder="1" applyAlignment="1" applyProtection="1">
      <alignment horizontal="center"/>
      <protection hidden="1"/>
    </xf>
    <xf numFmtId="0" fontId="141" fillId="33" borderId="19" xfId="0" applyFont="1" applyFill="1" applyBorder="1" applyAlignment="1" applyProtection="1">
      <alignment horizontal="center" vertical="center"/>
      <protection hidden="1"/>
    </xf>
    <xf numFmtId="0" fontId="20" fillId="33" borderId="0" xfId="0" applyFont="1" applyFill="1" applyBorder="1" applyAlignment="1" applyProtection="1">
      <alignment horizontal="center" vertical="center"/>
      <protection hidden="1"/>
    </xf>
    <xf numFmtId="0" fontId="143" fillId="33" borderId="0" xfId="0" applyFont="1" applyFill="1" applyBorder="1" applyAlignment="1" applyProtection="1">
      <alignment horizontal="center" vertical="center"/>
      <protection hidden="1"/>
    </xf>
    <xf numFmtId="0" fontId="143" fillId="33" borderId="20" xfId="0" applyFont="1" applyFill="1" applyBorder="1" applyAlignment="1" applyProtection="1">
      <alignment horizontal="center" vertical="center"/>
      <protection hidden="1"/>
    </xf>
    <xf numFmtId="0" fontId="141" fillId="33" borderId="21" xfId="0" applyFont="1" applyFill="1" applyBorder="1" applyAlignment="1" applyProtection="1">
      <alignment horizontal="center" vertical="center"/>
      <protection hidden="1"/>
    </xf>
    <xf numFmtId="0" fontId="20" fillId="33" borderId="35" xfId="0" applyFont="1" applyFill="1" applyBorder="1" applyAlignment="1" applyProtection="1">
      <alignment horizontal="center" vertical="center"/>
      <protection hidden="1"/>
    </xf>
    <xf numFmtId="0" fontId="143" fillId="33" borderId="35" xfId="0" applyFont="1" applyFill="1" applyBorder="1" applyAlignment="1" applyProtection="1">
      <alignment horizontal="center" vertical="center"/>
      <protection hidden="1"/>
    </xf>
    <xf numFmtId="0" fontId="144" fillId="33" borderId="22" xfId="0" applyFont="1" applyFill="1" applyBorder="1" applyAlignment="1" applyProtection="1">
      <alignment horizontal="center" vertical="center"/>
      <protection hidden="1"/>
    </xf>
    <xf numFmtId="0" fontId="112" fillId="33" borderId="0" xfId="0" applyFont="1" applyFill="1" applyAlignment="1">
      <alignment vertical="center"/>
    </xf>
    <xf numFmtId="0" fontId="144" fillId="0" borderId="0" xfId="0" applyFont="1" applyFill="1" applyBorder="1" applyAlignment="1" applyProtection="1">
      <alignment vertical="center"/>
      <protection hidden="1"/>
    </xf>
    <xf numFmtId="22" fontId="143" fillId="33" borderId="36" xfId="0" applyNumberFormat="1" applyFont="1" applyFill="1" applyBorder="1" applyAlignment="1" applyProtection="1">
      <alignment horizontal="right" vertical="center"/>
      <protection hidden="1"/>
    </xf>
    <xf numFmtId="14" fontId="115" fillId="33" borderId="0" xfId="0" applyNumberFormat="1" applyFont="1" applyFill="1" applyBorder="1" applyAlignment="1" applyProtection="1">
      <alignment horizontal="left" vertical="center"/>
      <protection hidden="1"/>
    </xf>
    <xf numFmtId="0" fontId="112" fillId="0" borderId="0" xfId="0" applyFont="1" applyAlignment="1" applyProtection="1">
      <alignment vertical="center"/>
      <protection hidden="1"/>
    </xf>
    <xf numFmtId="0" fontId="20" fillId="33" borderId="0" xfId="0" applyFont="1" applyFill="1" applyBorder="1" applyAlignment="1" applyProtection="1">
      <alignment horizontal="center" vertical="top"/>
      <protection hidden="1"/>
    </xf>
    <xf numFmtId="22" fontId="143" fillId="33" borderId="0" xfId="33" applyNumberFormat="1" applyFont="1" applyFill="1" applyBorder="1" applyAlignment="1" applyProtection="1">
      <alignment horizontal="right" vertical="center"/>
      <protection hidden="1"/>
    </xf>
    <xf numFmtId="0" fontId="112" fillId="0" borderId="0" xfId="0" applyFont="1" applyAlignment="1">
      <alignment vertical="center"/>
    </xf>
    <xf numFmtId="0" fontId="22" fillId="33" borderId="0" xfId="0" applyFont="1" applyFill="1" applyBorder="1" applyAlignment="1" applyProtection="1">
      <alignment vertical="top" wrapText="1"/>
      <protection hidden="1"/>
    </xf>
    <xf numFmtId="0" fontId="143" fillId="0" borderId="0" xfId="0" applyFont="1" applyAlignment="1">
      <alignment vertical="center"/>
    </xf>
    <xf numFmtId="22" fontId="112" fillId="0" borderId="0" xfId="33" applyNumberFormat="1" applyFont="1" applyFill="1" applyBorder="1" applyAlignment="1" applyProtection="1">
      <alignment horizontal="right" vertical="center"/>
      <protection hidden="1"/>
    </xf>
    <xf numFmtId="0" fontId="20" fillId="0" borderId="0" xfId="0" applyFont="1" applyAlignment="1" applyProtection="1">
      <alignment vertical="center"/>
      <protection hidden="1"/>
    </xf>
    <xf numFmtId="0" fontId="143" fillId="0" borderId="0" xfId="0" applyFont="1" applyAlignment="1" applyProtection="1">
      <alignment vertical="center"/>
      <protection hidden="1"/>
    </xf>
    <xf numFmtId="0" fontId="143" fillId="33" borderId="0" xfId="0" applyFont="1" applyFill="1" applyAlignment="1" applyProtection="1">
      <alignment vertical="center"/>
      <protection hidden="1"/>
    </xf>
    <xf numFmtId="22" fontId="22" fillId="0" borderId="0" xfId="0" applyNumberFormat="1" applyFont="1" applyBorder="1" applyAlignment="1" applyProtection="1">
      <alignment/>
      <protection hidden="1"/>
    </xf>
    <xf numFmtId="0" fontId="143" fillId="0" borderId="0" xfId="0" applyFont="1" applyBorder="1" applyAlignment="1" applyProtection="1">
      <alignment vertical="center"/>
      <protection hidden="1"/>
    </xf>
    <xf numFmtId="0" fontId="22" fillId="33" borderId="0" xfId="0" applyFont="1" applyFill="1" applyAlignment="1" applyProtection="1">
      <alignment horizontal="left"/>
      <protection hidden="1"/>
    </xf>
    <xf numFmtId="0" fontId="22" fillId="33" borderId="0" xfId="0" applyFont="1" applyFill="1" applyAlignment="1" applyProtection="1">
      <alignment/>
      <protection hidden="1"/>
    </xf>
    <xf numFmtId="0" fontId="20" fillId="33" borderId="0" xfId="0" applyFont="1" applyFill="1" applyAlignment="1" applyProtection="1">
      <alignment/>
      <protection hidden="1"/>
    </xf>
    <xf numFmtId="0" fontId="144" fillId="0" borderId="32" xfId="0" applyFont="1" applyFill="1" applyBorder="1" applyAlignment="1" applyProtection="1">
      <alignment horizontal="center" vertical="center"/>
      <protection hidden="1"/>
    </xf>
    <xf numFmtId="0" fontId="144" fillId="0" borderId="33" xfId="0" applyFont="1" applyFill="1" applyBorder="1" applyAlignment="1" applyProtection="1">
      <alignment horizontal="center" vertical="center"/>
      <protection hidden="1"/>
    </xf>
    <xf numFmtId="0" fontId="144" fillId="0" borderId="34" xfId="0" applyFont="1" applyFill="1" applyBorder="1" applyAlignment="1" applyProtection="1">
      <alignment horizontal="center" vertical="center"/>
      <protection hidden="1"/>
    </xf>
    <xf numFmtId="0" fontId="20" fillId="37" borderId="0" xfId="0" applyFont="1" applyFill="1" applyBorder="1" applyAlignment="1" applyProtection="1">
      <alignment/>
      <protection hidden="1"/>
    </xf>
    <xf numFmtId="0" fontId="143" fillId="18" borderId="0" xfId="0" applyFont="1" applyFill="1" applyBorder="1" applyAlignment="1" applyProtection="1">
      <alignment vertical="center"/>
      <protection hidden="1"/>
    </xf>
    <xf numFmtId="0" fontId="143" fillId="0" borderId="0" xfId="0" applyFont="1" applyFill="1" applyBorder="1" applyAlignment="1" applyProtection="1">
      <alignment vertical="center"/>
      <protection hidden="1"/>
    </xf>
    <xf numFmtId="0" fontId="145" fillId="33" borderId="0" xfId="0" applyFont="1" applyFill="1" applyBorder="1" applyAlignment="1" applyProtection="1">
      <alignment horizontal="right"/>
      <protection hidden="1"/>
    </xf>
    <xf numFmtId="0" fontId="143" fillId="0" borderId="21" xfId="0" applyFont="1" applyFill="1" applyBorder="1" applyAlignment="1" applyProtection="1">
      <alignment horizontal="center" vertical="center"/>
      <protection hidden="1"/>
    </xf>
    <xf numFmtId="177" fontId="146" fillId="0" borderId="35" xfId="0" applyNumberFormat="1" applyFont="1" applyFill="1" applyBorder="1" applyAlignment="1" applyProtection="1">
      <alignment horizontal="center" vertical="center"/>
      <protection hidden="1"/>
    </xf>
    <xf numFmtId="0" fontId="147" fillId="0" borderId="35" xfId="0" applyFont="1" applyFill="1" applyBorder="1" applyAlignment="1" applyProtection="1">
      <alignment horizontal="center" vertical="center"/>
      <protection hidden="1"/>
    </xf>
    <xf numFmtId="0" fontId="141" fillId="0" borderId="35" xfId="0" applyFont="1" applyFill="1" applyBorder="1" applyAlignment="1" applyProtection="1">
      <alignment horizontal="center" vertical="center"/>
      <protection hidden="1"/>
    </xf>
    <xf numFmtId="177" fontId="141" fillId="0" borderId="22" xfId="34" applyNumberFormat="1" applyFont="1" applyFill="1" applyBorder="1" applyAlignment="1" applyProtection="1">
      <alignment horizontal="center" vertical="center"/>
      <protection hidden="1"/>
    </xf>
    <xf numFmtId="0" fontId="20" fillId="29" borderId="0" xfId="0" applyFont="1" applyFill="1" applyBorder="1" applyAlignment="1" applyProtection="1">
      <alignment/>
      <protection hidden="1"/>
    </xf>
    <xf numFmtId="0" fontId="143" fillId="29" borderId="0" xfId="0" applyFont="1" applyFill="1" applyBorder="1" applyAlignment="1" applyProtection="1">
      <alignment vertical="center"/>
      <protection hidden="1"/>
    </xf>
    <xf numFmtId="0" fontId="20" fillId="33" borderId="31" xfId="0" applyFont="1" applyFill="1" applyBorder="1" applyAlignment="1" applyProtection="1">
      <alignment horizontal="left" vertical="center"/>
      <protection hidden="1"/>
    </xf>
    <xf numFmtId="177" fontId="141" fillId="37" borderId="31" xfId="0" applyNumberFormat="1" applyFont="1" applyFill="1" applyBorder="1" applyAlignment="1" applyProtection="1">
      <alignment horizontal="center" vertical="center"/>
      <protection hidden="1"/>
    </xf>
    <xf numFmtId="0" fontId="112" fillId="0" borderId="0" xfId="0" applyFont="1" applyFill="1" applyAlignment="1" applyProtection="1">
      <alignment horizontal="right" vertical="center"/>
      <protection hidden="1"/>
    </xf>
    <xf numFmtId="0" fontId="141" fillId="37" borderId="31" xfId="0" applyFont="1" applyFill="1" applyBorder="1" applyAlignment="1" applyProtection="1">
      <alignment horizontal="center" vertical="center"/>
      <protection hidden="1"/>
    </xf>
    <xf numFmtId="0" fontId="143" fillId="0" borderId="19" xfId="0" applyFont="1" applyFill="1" applyBorder="1" applyAlignment="1" applyProtection="1">
      <alignment horizontal="center" vertical="center"/>
      <protection hidden="1"/>
    </xf>
    <xf numFmtId="0" fontId="143" fillId="0" borderId="0" xfId="0" applyFont="1" applyFill="1" applyBorder="1" applyAlignment="1" applyProtection="1">
      <alignment horizontal="center" vertical="center"/>
      <protection hidden="1"/>
    </xf>
    <xf numFmtId="0" fontId="143" fillId="0" borderId="20" xfId="0" applyFont="1" applyFill="1" applyBorder="1" applyAlignment="1" applyProtection="1">
      <alignment horizontal="center" vertical="center"/>
      <protection hidden="1"/>
    </xf>
    <xf numFmtId="22" fontId="141" fillId="33" borderId="0" xfId="33" applyNumberFormat="1" applyFont="1" applyFill="1" applyBorder="1" applyAlignment="1" applyProtection="1">
      <alignment horizontal="right" vertical="center"/>
      <protection hidden="1"/>
    </xf>
    <xf numFmtId="0" fontId="143" fillId="0" borderId="35" xfId="0" applyFont="1" applyFill="1" applyBorder="1" applyAlignment="1" applyProtection="1">
      <alignment horizontal="center" vertical="center"/>
      <protection hidden="1"/>
    </xf>
    <xf numFmtId="0" fontId="143" fillId="0" borderId="22" xfId="0" applyFont="1" applyFill="1" applyBorder="1" applyAlignment="1" applyProtection="1">
      <alignment horizontal="center" vertical="center"/>
      <protection hidden="1"/>
    </xf>
    <xf numFmtId="0" fontId="21" fillId="33" borderId="31" xfId="0" applyFont="1" applyFill="1" applyBorder="1" applyAlignment="1" applyProtection="1">
      <alignment horizontal="left" vertical="center"/>
      <protection hidden="1"/>
    </xf>
    <xf numFmtId="0" fontId="148" fillId="0" borderId="35" xfId="0" applyFont="1" applyFill="1" applyBorder="1" applyAlignment="1">
      <alignment horizontal="center"/>
    </xf>
    <xf numFmtId="185" fontId="148" fillId="0" borderId="35" xfId="35" applyNumberFormat="1" applyFont="1" applyFill="1" applyBorder="1" applyAlignment="1">
      <alignment horizontal="center"/>
    </xf>
    <xf numFmtId="0" fontId="148" fillId="0" borderId="0" xfId="0" applyFont="1" applyFill="1" applyAlignment="1">
      <alignment horizontal="center"/>
    </xf>
    <xf numFmtId="185" fontId="148" fillId="0" borderId="0" xfId="35" applyNumberFormat="1" applyFont="1" applyFill="1" applyAlignment="1">
      <alignment horizontal="center"/>
    </xf>
    <xf numFmtId="0" fontId="148" fillId="3" borderId="33" xfId="0" applyFont="1" applyFill="1" applyBorder="1" applyAlignment="1">
      <alignment horizontal="center"/>
    </xf>
    <xf numFmtId="185" fontId="148" fillId="3" borderId="33" xfId="35" applyNumberFormat="1" applyFont="1" applyFill="1" applyBorder="1" applyAlignment="1">
      <alignment horizontal="center"/>
    </xf>
    <xf numFmtId="0" fontId="148" fillId="3" borderId="0" xfId="0" applyFont="1" applyFill="1" applyAlignment="1">
      <alignment horizontal="center"/>
    </xf>
    <xf numFmtId="185" fontId="148" fillId="3" borderId="0" xfId="35" applyNumberFormat="1" applyFont="1" applyFill="1" applyAlignment="1">
      <alignment horizontal="center"/>
    </xf>
    <xf numFmtId="0" fontId="148" fillId="3" borderId="35" xfId="0" applyFont="1" applyFill="1" applyBorder="1" applyAlignment="1">
      <alignment horizontal="center"/>
    </xf>
    <xf numFmtId="185" fontId="148" fillId="3" borderId="35" xfId="35" applyNumberFormat="1" applyFont="1" applyFill="1" applyBorder="1" applyAlignment="1">
      <alignment horizontal="center"/>
    </xf>
    <xf numFmtId="0" fontId="149" fillId="0" borderId="35" xfId="0" applyFont="1" applyFill="1" applyBorder="1" applyAlignment="1">
      <alignment horizontal="center"/>
    </xf>
    <xf numFmtId="0" fontId="149" fillId="0" borderId="0" xfId="0" applyFont="1" applyFill="1" applyAlignment="1">
      <alignment horizontal="center"/>
    </xf>
    <xf numFmtId="0" fontId="149" fillId="3" borderId="33" xfId="0" applyFont="1" applyFill="1" applyBorder="1" applyAlignment="1">
      <alignment horizontal="center"/>
    </xf>
    <xf numFmtId="0" fontId="149" fillId="3" borderId="0" xfId="0" applyFont="1" applyFill="1" applyAlignment="1">
      <alignment horizontal="center"/>
    </xf>
    <xf numFmtId="0" fontId="149" fillId="3" borderId="35" xfId="0" applyFont="1" applyFill="1" applyBorder="1" applyAlignment="1">
      <alignment horizontal="center"/>
    </xf>
    <xf numFmtId="177" fontId="122" fillId="33" borderId="27" xfId="42" applyNumberFormat="1" applyFont="1" applyFill="1" applyBorder="1" applyAlignment="1" applyProtection="1" quotePrefix="1">
      <alignment horizontal="center" vertical="center" wrapText="1"/>
      <protection hidden="1"/>
    </xf>
    <xf numFmtId="41" fontId="128" fillId="0" borderId="0" xfId="0" applyNumberFormat="1" applyFont="1" applyFill="1" applyBorder="1" applyAlignment="1" applyProtection="1">
      <alignment vertical="center"/>
      <protection hidden="1"/>
    </xf>
    <xf numFmtId="0" fontId="150" fillId="33" borderId="0" xfId="0" applyFont="1" applyFill="1" applyAlignment="1" applyProtection="1">
      <alignment vertical="center" wrapText="1"/>
      <protection hidden="1"/>
    </xf>
    <xf numFmtId="0" fontId="151" fillId="33" borderId="0" xfId="0" applyFont="1" applyFill="1" applyAlignment="1" applyProtection="1">
      <alignment vertical="center" wrapText="1"/>
      <protection hidden="1"/>
    </xf>
    <xf numFmtId="0" fontId="135" fillId="0" borderId="37" xfId="0" applyFont="1" applyBorder="1" applyAlignment="1" applyProtection="1">
      <alignment horizontal="center" vertical="center" wrapText="1"/>
      <protection hidden="1"/>
    </xf>
    <xf numFmtId="0" fontId="135" fillId="0" borderId="28" xfId="0" applyFont="1" applyBorder="1" applyAlignment="1" applyProtection="1">
      <alignment horizontal="center" vertical="center"/>
      <protection hidden="1"/>
    </xf>
    <xf numFmtId="0" fontId="135" fillId="0" borderId="37" xfId="0" applyFont="1" applyBorder="1" applyAlignment="1" applyProtection="1">
      <alignment horizontal="center" vertical="center"/>
      <protection hidden="1"/>
    </xf>
    <xf numFmtId="0" fontId="135" fillId="0" borderId="38" xfId="0" applyFont="1" applyBorder="1" applyAlignment="1" applyProtection="1">
      <alignment horizontal="center" vertical="center" wrapText="1"/>
      <protection hidden="1"/>
    </xf>
    <xf numFmtId="0" fontId="128" fillId="33" borderId="23" xfId="0" applyFont="1" applyFill="1" applyBorder="1" applyAlignment="1" applyProtection="1">
      <alignment vertical="center"/>
      <protection hidden="1"/>
    </xf>
    <xf numFmtId="0" fontId="152" fillId="33" borderId="0" xfId="0" applyFont="1" applyFill="1" applyBorder="1" applyAlignment="1" applyProtection="1">
      <alignment vertical="center"/>
      <protection hidden="1"/>
    </xf>
    <xf numFmtId="0" fontId="130" fillId="0" borderId="27" xfId="0" applyFont="1" applyBorder="1" applyAlignment="1" applyProtection="1">
      <alignment horizontal="center" vertical="center" wrapText="1"/>
      <protection hidden="1"/>
    </xf>
    <xf numFmtId="186" fontId="120" fillId="33" borderId="0" xfId="0" applyNumberFormat="1" applyFont="1" applyFill="1" applyBorder="1" applyAlignment="1" applyProtection="1">
      <alignment horizontal="center" vertical="center"/>
      <protection hidden="1"/>
    </xf>
    <xf numFmtId="0" fontId="153" fillId="38" borderId="27" xfId="0" applyFont="1" applyFill="1"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vertical="center"/>
      <protection hidden="1"/>
    </xf>
    <xf numFmtId="0" fontId="0" fillId="0" borderId="36" xfId="0" applyBorder="1" applyAlignment="1" applyProtection="1">
      <alignment vertical="center"/>
      <protection hidden="1"/>
    </xf>
    <xf numFmtId="0" fontId="0" fillId="0" borderId="41" xfId="0" applyBorder="1" applyAlignment="1" applyProtection="1">
      <alignment vertical="center"/>
      <protection hidden="1"/>
    </xf>
    <xf numFmtId="0" fontId="0" fillId="0" borderId="42" xfId="0" applyBorder="1" applyAlignment="1" applyProtection="1">
      <alignment vertical="center"/>
      <protection hidden="1"/>
    </xf>
    <xf numFmtId="0" fontId="0" fillId="0" borderId="43" xfId="0" applyBorder="1" applyAlignment="1" applyProtection="1">
      <alignment vertical="center"/>
      <protection hidden="1"/>
    </xf>
    <xf numFmtId="0" fontId="0" fillId="0" borderId="44" xfId="0" applyBorder="1" applyAlignment="1" applyProtection="1">
      <alignment vertical="center"/>
      <protection hidden="1"/>
    </xf>
    <xf numFmtId="0" fontId="0" fillId="0" borderId="45" xfId="0" applyBorder="1" applyAlignment="1" applyProtection="1">
      <alignment vertical="center"/>
      <protection hidden="1"/>
    </xf>
    <xf numFmtId="0" fontId="0" fillId="0" borderId="46" xfId="0" applyBorder="1" applyAlignment="1" applyProtection="1">
      <alignment vertical="center"/>
      <protection hidden="1"/>
    </xf>
    <xf numFmtId="0" fontId="0" fillId="0" borderId="47" xfId="0" applyBorder="1" applyAlignment="1" applyProtection="1">
      <alignment vertical="center"/>
      <protection hidden="1"/>
    </xf>
    <xf numFmtId="0" fontId="135" fillId="33" borderId="30" xfId="0" applyFont="1" applyFill="1" applyBorder="1" applyAlignment="1" applyProtection="1">
      <alignment horizontal="center" vertical="center"/>
      <protection hidden="1"/>
    </xf>
    <xf numFmtId="0" fontId="135" fillId="0" borderId="30" xfId="0" applyFont="1" applyBorder="1" applyAlignment="1" applyProtection="1">
      <alignment horizontal="center" vertical="center"/>
      <protection hidden="1"/>
    </xf>
    <xf numFmtId="0" fontId="154" fillId="39" borderId="48" xfId="0" applyFont="1" applyFill="1" applyBorder="1" applyAlignment="1" applyProtection="1">
      <alignment horizontal="center" vertical="center"/>
      <protection hidden="1"/>
    </xf>
    <xf numFmtId="0" fontId="155" fillId="39" borderId="49" xfId="0" applyFont="1" applyFill="1" applyBorder="1" applyAlignment="1" applyProtection="1">
      <alignment horizontal="center" vertical="center"/>
      <protection hidden="1"/>
    </xf>
    <xf numFmtId="0" fontId="155" fillId="39" borderId="50" xfId="0" applyFont="1" applyFill="1" applyBorder="1" applyAlignment="1" applyProtection="1">
      <alignment horizontal="center" vertical="center"/>
      <protection hidden="1"/>
    </xf>
    <xf numFmtId="176" fontId="115" fillId="33" borderId="0" xfId="0" applyNumberFormat="1" applyFont="1" applyFill="1" applyBorder="1" applyAlignment="1" applyProtection="1">
      <alignment horizontal="left" vertical="center"/>
      <protection hidden="1"/>
    </xf>
    <xf numFmtId="0" fontId="112" fillId="0" borderId="23" xfId="0" applyFont="1" applyBorder="1" applyAlignment="1" applyProtection="1">
      <alignment horizontal="left" vertical="center"/>
      <protection hidden="1"/>
    </xf>
    <xf numFmtId="0" fontId="135" fillId="33" borderId="27" xfId="0" applyFont="1" applyFill="1" applyBorder="1" applyAlignment="1" applyProtection="1">
      <alignment horizontal="center" vertical="center"/>
      <protection hidden="1"/>
    </xf>
    <xf numFmtId="0" fontId="122" fillId="0" borderId="27" xfId="0" applyFont="1" applyBorder="1" applyAlignment="1" applyProtection="1">
      <alignment horizontal="center" vertical="center"/>
      <protection hidden="1"/>
    </xf>
    <xf numFmtId="0" fontId="122" fillId="33" borderId="27" xfId="0" applyFont="1" applyFill="1" applyBorder="1" applyAlignment="1" applyProtection="1">
      <alignment horizontal="center" vertical="center"/>
      <protection hidden="1"/>
    </xf>
    <xf numFmtId="0" fontId="156" fillId="33" borderId="12" xfId="0" applyFont="1" applyFill="1" applyBorder="1" applyAlignment="1" applyProtection="1">
      <alignment horizontal="center" vertical="center"/>
      <protection hidden="1"/>
    </xf>
    <xf numFmtId="0" fontId="157" fillId="0" borderId="0" xfId="0" applyFont="1" applyBorder="1" applyAlignment="1" applyProtection="1">
      <alignment vertical="center"/>
      <protection hidden="1"/>
    </xf>
    <xf numFmtId="0" fontId="154" fillId="35" borderId="12"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118" fillId="33" borderId="0" xfId="0" applyFont="1" applyFill="1" applyBorder="1" applyAlignment="1" applyProtection="1">
      <alignment horizontal="right" vertical="center"/>
      <protection hidden="1"/>
    </xf>
    <xf numFmtId="0" fontId="118" fillId="33" borderId="23" xfId="0" applyFont="1" applyFill="1" applyBorder="1" applyAlignment="1" applyProtection="1">
      <alignment horizontal="right" vertical="center"/>
      <protection hidden="1"/>
    </xf>
    <xf numFmtId="0" fontId="128" fillId="0" borderId="0" xfId="0" applyFont="1" applyFill="1" applyBorder="1" applyAlignment="1" applyProtection="1">
      <alignment horizontal="left" vertical="center" wrapText="1"/>
      <protection hidden="1"/>
    </xf>
    <xf numFmtId="0" fontId="158" fillId="0" borderId="23" xfId="0" applyFont="1" applyBorder="1" applyAlignment="1" applyProtection="1">
      <alignment vertical="center" wrapText="1"/>
      <protection hidden="1"/>
    </xf>
    <xf numFmtId="0" fontId="158" fillId="0" borderId="0" xfId="0" applyFont="1" applyBorder="1" applyAlignment="1" applyProtection="1">
      <alignment vertical="center" wrapText="1"/>
      <protection hidden="1"/>
    </xf>
    <xf numFmtId="0" fontId="135" fillId="0" borderId="27" xfId="0" applyFont="1" applyBorder="1" applyAlignment="1" applyProtection="1">
      <alignment horizontal="center" vertical="center"/>
      <protection hidden="1"/>
    </xf>
    <xf numFmtId="0" fontId="135" fillId="33" borderId="27" xfId="0" applyNumberFormat="1" applyFont="1" applyFill="1" applyBorder="1" applyAlignment="1" applyProtection="1">
      <alignment horizontal="center" vertical="center"/>
      <protection hidden="1"/>
    </xf>
    <xf numFmtId="0" fontId="122" fillId="0" borderId="27" xfId="0" applyNumberFormat="1" applyFont="1" applyBorder="1" applyAlignment="1" applyProtection="1">
      <alignment horizontal="center" vertical="center"/>
      <protection hidden="1"/>
    </xf>
    <xf numFmtId="0" fontId="0" fillId="0" borderId="27" xfId="0" applyNumberFormat="1" applyBorder="1" applyAlignment="1" applyProtection="1">
      <alignment horizontal="center" vertical="center"/>
      <protection hidden="1"/>
    </xf>
    <xf numFmtId="0" fontId="129" fillId="35" borderId="27" xfId="0" applyFont="1" applyFill="1" applyBorder="1" applyAlignment="1" applyProtection="1">
      <alignment horizontal="center" vertical="center"/>
      <protection locked="0"/>
    </xf>
    <xf numFmtId="0" fontId="159" fillId="0" borderId="27" xfId="0" applyFont="1" applyBorder="1" applyAlignment="1" applyProtection="1">
      <alignment horizontal="center" vertical="center"/>
      <protection locked="0"/>
    </xf>
    <xf numFmtId="0" fontId="160" fillId="33" borderId="12" xfId="0" applyFont="1"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161" fillId="38" borderId="51" xfId="0" applyFont="1" applyFill="1" applyBorder="1" applyAlignment="1" applyProtection="1">
      <alignment horizontal="center" vertical="center"/>
      <protection hidden="1"/>
    </xf>
    <xf numFmtId="0" fontId="161" fillId="38" borderId="52" xfId="0" applyFont="1" applyFill="1" applyBorder="1" applyAlignment="1" applyProtection="1">
      <alignment horizontal="center" vertical="center"/>
      <protection hidden="1"/>
    </xf>
    <xf numFmtId="0" fontId="162" fillId="33" borderId="37" xfId="0" applyFont="1" applyFill="1" applyBorder="1" applyAlignment="1" applyProtection="1">
      <alignment horizontal="center" vertical="center" wrapText="1"/>
      <protection hidden="1"/>
    </xf>
    <xf numFmtId="0" fontId="135" fillId="0" borderId="37" xfId="0" applyFont="1" applyBorder="1" applyAlignment="1" applyProtection="1">
      <alignment horizontal="center" vertical="center"/>
      <protection hidden="1"/>
    </xf>
    <xf numFmtId="0" fontId="162" fillId="33" borderId="53" xfId="0" applyFont="1" applyFill="1" applyBorder="1" applyAlignment="1" applyProtection="1">
      <alignment horizontal="center" vertical="center" wrapText="1"/>
      <protection hidden="1"/>
    </xf>
    <xf numFmtId="0" fontId="135" fillId="0" borderId="28" xfId="0" applyFont="1" applyBorder="1" applyAlignment="1" applyProtection="1">
      <alignment horizontal="center" vertical="center"/>
      <protection hidden="1"/>
    </xf>
    <xf numFmtId="0" fontId="135" fillId="0" borderId="38" xfId="0" applyFont="1" applyBorder="1" applyAlignment="1" applyProtection="1">
      <alignment horizontal="center" vertical="center" wrapText="1"/>
      <protection hidden="1"/>
    </xf>
    <xf numFmtId="0" fontId="0" fillId="0" borderId="38"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181" fontId="162" fillId="33" borderId="38" xfId="0" applyNumberFormat="1" applyFont="1" applyFill="1" applyBorder="1" applyAlignment="1" applyProtection="1">
      <alignment horizontal="center" vertical="center"/>
      <protection hidden="1"/>
    </xf>
    <xf numFmtId="181" fontId="162" fillId="33" borderId="54" xfId="0" applyNumberFormat="1" applyFont="1" applyFill="1" applyBorder="1" applyAlignment="1" applyProtection="1">
      <alignment horizontal="center" vertical="center"/>
      <protection hidden="1"/>
    </xf>
    <xf numFmtId="0" fontId="150" fillId="33" borderId="0" xfId="0" applyFont="1" applyFill="1" applyAlignment="1" applyProtection="1">
      <alignment vertical="center" wrapText="1"/>
      <protection hidden="1"/>
    </xf>
    <xf numFmtId="0" fontId="150" fillId="33" borderId="0" xfId="0" applyFont="1" applyFill="1" applyAlignment="1" applyProtection="1">
      <alignment horizontal="justify" vertical="center" wrapText="1"/>
      <protection hidden="1"/>
    </xf>
    <xf numFmtId="0" fontId="150" fillId="33" borderId="0" xfId="0" applyFont="1" applyFill="1" applyAlignment="1" applyProtection="1">
      <alignment vertical="center"/>
      <protection hidden="1"/>
    </xf>
    <xf numFmtId="0" fontId="153" fillId="38" borderId="27" xfId="0" applyFont="1" applyFill="1" applyBorder="1" applyAlignment="1" applyProtection="1">
      <alignment horizontal="center" vertical="center"/>
      <protection hidden="1"/>
    </xf>
    <xf numFmtId="0" fontId="130" fillId="38" borderId="27" xfId="0" applyFont="1" applyFill="1" applyBorder="1" applyAlignment="1" applyProtection="1">
      <alignment vertical="center"/>
      <protection hidden="1"/>
    </xf>
    <xf numFmtId="182" fontId="162" fillId="33" borderId="37" xfId="0" applyNumberFormat="1" applyFont="1" applyFill="1" applyBorder="1" applyAlignment="1" applyProtection="1">
      <alignment horizontal="center" vertical="center"/>
      <protection hidden="1"/>
    </xf>
    <xf numFmtId="182" fontId="135" fillId="0" borderId="25" xfId="0" applyNumberFormat="1" applyFont="1" applyBorder="1" applyAlignment="1" applyProtection="1">
      <alignment horizontal="center" vertical="center"/>
      <protection hidden="1"/>
    </xf>
    <xf numFmtId="0" fontId="136" fillId="33" borderId="0" xfId="0" applyFont="1" applyFill="1" applyBorder="1" applyAlignment="1" applyProtection="1">
      <alignment horizontal="left" vertical="center" wrapText="1"/>
      <protection hidden="1"/>
    </xf>
    <xf numFmtId="0" fontId="163" fillId="33" borderId="0" xfId="0" applyFont="1" applyFill="1" applyBorder="1" applyAlignment="1" applyProtection="1">
      <alignment horizontal="left" vertical="center"/>
      <protection hidden="1"/>
    </xf>
    <xf numFmtId="0" fontId="163" fillId="0" borderId="0" xfId="0" applyFont="1" applyAlignment="1" applyProtection="1">
      <alignment horizontal="left" vertical="center"/>
      <protection hidden="1"/>
    </xf>
    <xf numFmtId="0" fontId="161" fillId="38" borderId="55" xfId="0" applyFont="1" applyFill="1" applyBorder="1" applyAlignment="1" applyProtection="1">
      <alignment horizontal="center" vertical="center"/>
      <protection hidden="1"/>
    </xf>
    <xf numFmtId="0" fontId="130" fillId="38" borderId="27" xfId="0" applyFont="1" applyFill="1" applyBorder="1" applyAlignment="1" applyProtection="1">
      <alignment horizontal="center" vertical="center"/>
      <protection hidden="1"/>
    </xf>
    <xf numFmtId="181" fontId="162" fillId="33" borderId="37" xfId="0" applyNumberFormat="1" applyFont="1" applyFill="1" applyBorder="1" applyAlignment="1" applyProtection="1">
      <alignment horizontal="center" vertical="center"/>
      <protection hidden="1"/>
    </xf>
    <xf numFmtId="181" fontId="135" fillId="0" borderId="25" xfId="0" applyNumberFormat="1"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135" fillId="0" borderId="37" xfId="0" applyFont="1" applyBorder="1" applyAlignment="1" applyProtection="1">
      <alignment horizontal="center" vertical="center" wrapText="1"/>
      <protection hidden="1"/>
    </xf>
    <xf numFmtId="0" fontId="162" fillId="33" borderId="56" xfId="0" applyFont="1" applyFill="1" applyBorder="1" applyAlignment="1" applyProtection="1">
      <alignment horizontal="center" vertical="center" wrapText="1"/>
      <protection hidden="1"/>
    </xf>
    <xf numFmtId="0" fontId="135" fillId="0" borderId="57" xfId="0" applyFont="1"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164" fillId="38" borderId="27" xfId="0" applyFont="1" applyFill="1" applyBorder="1" applyAlignment="1" applyProtection="1">
      <alignment horizontal="center" vertical="center"/>
      <protection hidden="1"/>
    </xf>
    <xf numFmtId="0" fontId="164" fillId="0" borderId="27" xfId="0" applyFont="1" applyBorder="1" applyAlignment="1" applyProtection="1">
      <alignment vertical="center"/>
      <protection hidden="1"/>
    </xf>
    <xf numFmtId="0" fontId="0" fillId="0" borderId="37" xfId="0" applyBorder="1" applyAlignment="1" applyProtection="1">
      <alignment vertical="center"/>
      <protection hidden="1"/>
    </xf>
    <xf numFmtId="0" fontId="162" fillId="33" borderId="28" xfId="0" applyFont="1" applyFill="1" applyBorder="1" applyAlignment="1" applyProtection="1">
      <alignment horizontal="center" vertical="center" wrapText="1"/>
      <protection hidden="1"/>
    </xf>
    <xf numFmtId="186" fontId="135" fillId="33" borderId="0" xfId="0" applyNumberFormat="1" applyFont="1" applyFill="1" applyBorder="1" applyAlignment="1" applyProtection="1">
      <alignment horizontal="left" vertical="center"/>
      <protection hidden="1"/>
    </xf>
    <xf numFmtId="186" fontId="135" fillId="0" borderId="0" xfId="0" applyNumberFormat="1" applyFont="1" applyBorder="1" applyAlignment="1" applyProtection="1">
      <alignment horizontal="left" vertical="center"/>
      <protection hidden="1"/>
    </xf>
    <xf numFmtId="183" fontId="162" fillId="33" borderId="37" xfId="0" applyNumberFormat="1" applyFont="1" applyFill="1" applyBorder="1" applyAlignment="1" applyProtection="1">
      <alignment horizontal="center" vertical="center"/>
      <protection hidden="1"/>
    </xf>
    <xf numFmtId="183" fontId="135" fillId="0" borderId="25" xfId="0" applyNumberFormat="1" applyFont="1" applyBorder="1" applyAlignment="1" applyProtection="1">
      <alignment horizontal="center" vertical="center"/>
      <protection hidden="1"/>
    </xf>
    <xf numFmtId="0" fontId="159" fillId="33" borderId="0" xfId="0" applyFont="1" applyFill="1" applyAlignment="1" applyProtection="1">
      <alignment vertical="center" wrapText="1"/>
      <protection hidden="1"/>
    </xf>
    <xf numFmtId="0" fontId="159" fillId="0" borderId="0" xfId="0" applyFont="1" applyAlignment="1" applyProtection="1">
      <alignment vertical="center"/>
      <protection hidden="1"/>
    </xf>
    <xf numFmtId="177" fontId="153" fillId="33" borderId="27" xfId="0" applyNumberFormat="1" applyFont="1" applyFill="1" applyBorder="1" applyAlignment="1" applyProtection="1">
      <alignment horizontal="center" vertical="center"/>
      <protection hidden="1"/>
    </xf>
    <xf numFmtId="177" fontId="164" fillId="0" borderId="27" xfId="0" applyNumberFormat="1" applyFont="1" applyBorder="1" applyAlignment="1" applyProtection="1">
      <alignment vertical="center"/>
      <protection hidden="1"/>
    </xf>
    <xf numFmtId="0" fontId="162" fillId="33" borderId="38" xfId="0" applyFont="1" applyFill="1" applyBorder="1" applyAlignment="1" applyProtection="1">
      <alignment horizontal="center" vertical="center"/>
      <protection hidden="1"/>
    </xf>
    <xf numFmtId="0" fontId="135" fillId="0" borderId="38" xfId="0" applyFont="1" applyBorder="1" applyAlignment="1" applyProtection="1">
      <alignment horizontal="center" vertical="center"/>
      <protection hidden="1"/>
    </xf>
    <xf numFmtId="0" fontId="162" fillId="33" borderId="37" xfId="0" applyFont="1" applyFill="1" applyBorder="1" applyAlignment="1" applyProtection="1">
      <alignment horizontal="center" vertical="center"/>
      <protection hidden="1"/>
    </xf>
    <xf numFmtId="0" fontId="165" fillId="33" borderId="0" xfId="0" applyFont="1" applyFill="1" applyBorder="1" applyAlignment="1" applyProtection="1">
      <alignment horizontal="center" vertical="center"/>
      <protection hidden="1"/>
    </xf>
    <xf numFmtId="0" fontId="166" fillId="33" borderId="0" xfId="0" applyFont="1" applyFill="1" applyBorder="1" applyAlignment="1" applyProtection="1">
      <alignment horizontal="center" vertical="center"/>
      <protection hidden="1"/>
    </xf>
    <xf numFmtId="0" fontId="167" fillId="33" borderId="0" xfId="0" applyFont="1" applyFill="1" applyBorder="1" applyAlignment="1" applyProtection="1">
      <alignment horizontal="center" vertical="center"/>
      <protection hidden="1"/>
    </xf>
    <xf numFmtId="0" fontId="168" fillId="33" borderId="0" xfId="0" applyFont="1" applyFill="1" applyAlignment="1" applyProtection="1">
      <alignment vertical="center" wrapText="1"/>
      <protection hidden="1"/>
    </xf>
    <xf numFmtId="0" fontId="135" fillId="0" borderId="29" xfId="0" applyFont="1" applyBorder="1" applyAlignment="1" applyProtection="1">
      <alignment horizontal="center" vertical="center" wrapText="1"/>
      <protection hidden="1"/>
    </xf>
    <xf numFmtId="0" fontId="0" fillId="0" borderId="29" xfId="0" applyBorder="1" applyAlignment="1" applyProtection="1">
      <alignment vertical="center"/>
      <protection hidden="1"/>
    </xf>
    <xf numFmtId="0" fontId="162" fillId="33" borderId="29" xfId="0" applyFont="1" applyFill="1" applyBorder="1" applyAlignment="1" applyProtection="1">
      <alignment horizontal="center" vertical="center"/>
      <protection hidden="1"/>
    </xf>
    <xf numFmtId="0" fontId="135" fillId="0" borderId="29" xfId="0"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136" fillId="33" borderId="0" xfId="0" applyFont="1" applyFill="1" applyBorder="1" applyAlignment="1" applyProtection="1">
      <alignment horizontal="left" vertical="center"/>
      <protection hidden="1"/>
    </xf>
    <xf numFmtId="0" fontId="136" fillId="0" borderId="0" xfId="0" applyFont="1" applyAlignment="1" applyProtection="1">
      <alignment horizontal="left" vertical="center"/>
      <protection hidden="1"/>
    </xf>
    <xf numFmtId="0" fontId="20" fillId="33" borderId="59" xfId="0" applyFont="1" applyFill="1" applyBorder="1" applyAlignment="1" applyProtection="1">
      <alignment horizontal="center" vertical="center"/>
      <protection hidden="1"/>
    </xf>
    <xf numFmtId="0" fontId="20" fillId="33" borderId="60" xfId="0" applyFont="1" applyFill="1" applyBorder="1" applyAlignment="1" applyProtection="1">
      <alignment horizontal="center" vertical="center"/>
      <protection hidden="1"/>
    </xf>
    <xf numFmtId="0" fontId="160" fillId="33" borderId="12" xfId="0" applyFont="1" applyFill="1" applyBorder="1" applyAlignment="1" applyProtection="1">
      <alignment horizontal="left" vertical="center" wrapText="1"/>
      <protection hidden="1"/>
    </xf>
    <xf numFmtId="0" fontId="160" fillId="33" borderId="23" xfId="0" applyFont="1" applyFill="1" applyBorder="1" applyAlignment="1" applyProtection="1">
      <alignment horizontal="left" vertical="center" wrapText="1"/>
      <protection hidden="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4" xfId="33"/>
    <cellStyle name="Comma" xfId="34"/>
    <cellStyle name="千分位 2"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b/>
        <i/>
        <color theme="1"/>
      </font>
      <fill>
        <patternFill>
          <bgColor rgb="FFFF0000"/>
        </patternFill>
      </fill>
    </dxf>
    <dxf>
      <font>
        <b/>
        <i/>
        <color theme="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17</xdr:row>
      <xdr:rowOff>219075</xdr:rowOff>
    </xdr:from>
    <xdr:to>
      <xdr:col>8</xdr:col>
      <xdr:colOff>1190625</xdr:colOff>
      <xdr:row>20</xdr:row>
      <xdr:rowOff>952500</xdr:rowOff>
    </xdr:to>
    <xdr:pic>
      <xdr:nvPicPr>
        <xdr:cNvPr id="1" name="圖片 3"/>
        <xdr:cNvPicPr preferRelativeResize="1">
          <a:picLocks noChangeAspect="1"/>
        </xdr:cNvPicPr>
      </xdr:nvPicPr>
      <xdr:blipFill>
        <a:blip r:embed="rId1"/>
        <a:stretch>
          <a:fillRect/>
        </a:stretch>
      </xdr:blipFill>
      <xdr:spPr>
        <a:xfrm>
          <a:off x="819150" y="12068175"/>
          <a:ext cx="15821025" cy="2752725"/>
        </a:xfrm>
        <a:prstGeom prst="rect">
          <a:avLst/>
        </a:prstGeom>
        <a:noFill/>
        <a:ln w="9525" cmpd="sng">
          <a:noFill/>
        </a:ln>
      </xdr:spPr>
    </xdr:pic>
    <xdr:clientData/>
  </xdr:twoCellAnchor>
  <xdr:twoCellAnchor editAs="oneCell">
    <xdr:from>
      <xdr:col>0</xdr:col>
      <xdr:colOff>685800</xdr:colOff>
      <xdr:row>20</xdr:row>
      <xdr:rowOff>828675</xdr:rowOff>
    </xdr:from>
    <xdr:to>
      <xdr:col>8</xdr:col>
      <xdr:colOff>2676525</xdr:colOff>
      <xdr:row>48</xdr:row>
      <xdr:rowOff>38100</xdr:rowOff>
    </xdr:to>
    <xdr:pic>
      <xdr:nvPicPr>
        <xdr:cNvPr id="2" name="圖片 1"/>
        <xdr:cNvPicPr preferRelativeResize="1">
          <a:picLocks noChangeAspect="1"/>
        </xdr:cNvPicPr>
      </xdr:nvPicPr>
      <xdr:blipFill>
        <a:blip r:embed="rId2"/>
        <a:stretch>
          <a:fillRect/>
        </a:stretch>
      </xdr:blipFill>
      <xdr:spPr>
        <a:xfrm>
          <a:off x="685800" y="14697075"/>
          <a:ext cx="17440275" cy="15735300"/>
        </a:xfrm>
        <a:prstGeom prst="rect">
          <a:avLst/>
        </a:prstGeom>
        <a:noFill/>
        <a:ln w="9525" cmpd="sng">
          <a:noFill/>
        </a:ln>
      </xdr:spPr>
    </xdr:pic>
    <xdr:clientData/>
  </xdr:twoCellAnchor>
  <xdr:twoCellAnchor editAs="oneCell">
    <xdr:from>
      <xdr:col>0</xdr:col>
      <xdr:colOff>333375</xdr:colOff>
      <xdr:row>47</xdr:row>
      <xdr:rowOff>142875</xdr:rowOff>
    </xdr:from>
    <xdr:to>
      <xdr:col>8</xdr:col>
      <xdr:colOff>2352675</xdr:colOff>
      <xdr:row>116</xdr:row>
      <xdr:rowOff>57150</xdr:rowOff>
    </xdr:to>
    <xdr:pic>
      <xdr:nvPicPr>
        <xdr:cNvPr id="3" name="圖片 2"/>
        <xdr:cNvPicPr preferRelativeResize="1">
          <a:picLocks noChangeAspect="1"/>
        </xdr:cNvPicPr>
      </xdr:nvPicPr>
      <xdr:blipFill>
        <a:blip r:embed="rId3"/>
        <a:stretch>
          <a:fillRect/>
        </a:stretch>
      </xdr:blipFill>
      <xdr:spPr>
        <a:xfrm>
          <a:off x="333375" y="30327600"/>
          <a:ext cx="17468850" cy="14373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ifs001\CIGNA\kelly\Pos\DLA-te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BA\AO%20team\Business%20Support\&#35430;&#31639;&#36575;&#39636;\&#26032;&#22686;RSA+RHA+RCG\F2F&#35519;&#25972;&#29256;\WAA_&#37758;&#24859;&#24847;&#29983;&#24314;&#35696;&#26360;_202001&#20844;&#29256;_0414-Draft%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 val="B"/>
      <sheetName val="B_1"/>
      <sheetName val="C_1"/>
      <sheetName val="C"/>
      <sheetName val="POV Look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輸入區"/>
      <sheetName val="BA更版建議書"/>
      <sheetName val="高齡話術"/>
      <sheetName val="ACT_Core"/>
      <sheetName val="ACT_Core_2"/>
      <sheetName val="prem"/>
      <sheetName val="UVAL"/>
    </sheetNames>
    <sheetDataSet>
      <sheetData sheetId="3">
        <row r="3">
          <cell r="V3">
            <v>1</v>
          </cell>
        </row>
        <row r="5">
          <cell r="V5">
            <v>10</v>
          </cell>
        </row>
        <row r="6">
          <cell r="V6">
            <v>2850</v>
          </cell>
        </row>
        <row r="7">
          <cell r="E7" t="str">
            <v>男性</v>
          </cell>
          <cell r="S7">
            <v>9</v>
          </cell>
          <cell r="V7">
            <v>100</v>
          </cell>
        </row>
        <row r="8">
          <cell r="E8">
            <v>2</v>
          </cell>
        </row>
        <row r="10">
          <cell r="Q10">
            <v>10</v>
          </cell>
        </row>
        <row r="15">
          <cell r="B15" t="str">
            <v>10年期</v>
          </cell>
          <cell r="E15">
            <v>500</v>
          </cell>
          <cell r="Q15">
            <v>7410</v>
          </cell>
        </row>
        <row r="16">
          <cell r="Q16">
            <v>14820</v>
          </cell>
        </row>
        <row r="17">
          <cell r="Q17">
            <v>148200</v>
          </cell>
        </row>
        <row r="18">
          <cell r="B18" t="str">
            <v>半年繳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S13"/>
  <sheetViews>
    <sheetView tabSelected="1" view="pageBreakPreview" zoomScale="70" zoomScaleNormal="70" zoomScaleSheetLayoutView="70" zoomScalePageLayoutView="60" workbookViewId="0" topLeftCell="A1">
      <selection activeCell="I9" sqref="I9"/>
    </sheetView>
  </sheetViews>
  <sheetFormatPr defaultColWidth="9.00390625" defaultRowHeight="15.75" outlineLevelCol="1"/>
  <cols>
    <col min="1" max="1" width="9.00390625" style="4" customWidth="1"/>
    <col min="2" max="2" width="39.625" style="4" customWidth="1"/>
    <col min="3" max="3" width="29.625" style="4" customWidth="1"/>
    <col min="4" max="4" width="10.125" style="4" customWidth="1"/>
    <col min="5" max="5" width="38.25390625" style="4" customWidth="1"/>
    <col min="6" max="6" width="7.375" style="4" customWidth="1"/>
    <col min="7" max="7" width="36.375" style="4" customWidth="1"/>
    <col min="8" max="8" width="20.875" style="4" customWidth="1"/>
    <col min="9" max="9" width="29.125" style="4" customWidth="1"/>
    <col min="10" max="10" width="27.50390625" style="4" customWidth="1"/>
    <col min="11" max="11" width="21.125" style="4" customWidth="1"/>
    <col min="12" max="12" width="9.00390625" style="4" hidden="1" customWidth="1" outlineLevel="1"/>
    <col min="13" max="14" width="9.00390625" style="5" hidden="1" customWidth="1" outlineLevel="1"/>
    <col min="15" max="16" width="9.50390625" style="5" hidden="1" customWidth="1" outlineLevel="1"/>
    <col min="17" max="17" width="9.50390625" style="5" customWidth="1" collapsed="1"/>
    <col min="18" max="19" width="11.00390625" style="5" customWidth="1"/>
    <col min="20" max="16384" width="9.00390625" style="4" customWidth="1"/>
  </cols>
  <sheetData>
    <row r="1" spans="3:11" ht="89.25" customHeight="1" thickBot="1">
      <c r="C1" s="15"/>
      <c r="D1" s="15"/>
      <c r="E1" s="15"/>
      <c r="F1" s="32" t="s">
        <v>99</v>
      </c>
      <c r="G1" s="15"/>
      <c r="H1" s="15"/>
      <c r="I1" s="15"/>
      <c r="J1" s="20" t="s">
        <v>3</v>
      </c>
      <c r="K1" s="161">
        <f ca="1">TODAY()</f>
        <v>45321</v>
      </c>
    </row>
    <row r="2" spans="2:11" ht="45" customHeight="1" thickBot="1" thickTop="1">
      <c r="B2" s="175" t="s">
        <v>1</v>
      </c>
      <c r="C2" s="176"/>
      <c r="D2" s="176"/>
      <c r="E2" s="176"/>
      <c r="F2" s="176"/>
      <c r="G2" s="176"/>
      <c r="H2" s="176"/>
      <c r="I2" s="176"/>
      <c r="J2" s="176"/>
      <c r="K2" s="177"/>
    </row>
    <row r="3" spans="2:11" ht="28.5" customHeight="1">
      <c r="B3" s="185" t="s">
        <v>9</v>
      </c>
      <c r="C3" s="186"/>
      <c r="D3" s="6"/>
      <c r="E3" s="6"/>
      <c r="F3" s="6"/>
      <c r="G3" s="6"/>
      <c r="H3" s="6"/>
      <c r="I3" s="6"/>
      <c r="J3" s="6"/>
      <c r="K3" s="16" t="s">
        <v>101</v>
      </c>
    </row>
    <row r="4" spans="2:11" ht="45" customHeight="1">
      <c r="B4" s="17"/>
      <c r="C4" s="7"/>
      <c r="D4" s="7"/>
      <c r="E4" s="8"/>
      <c r="F4" s="8"/>
      <c r="G4" s="8"/>
      <c r="H4" s="8"/>
      <c r="I4" s="8"/>
      <c r="J4" s="187" t="s">
        <v>102</v>
      </c>
      <c r="K4" s="188"/>
    </row>
    <row r="5" spans="2:14" ht="45" customHeight="1">
      <c r="B5" s="185" t="s">
        <v>2</v>
      </c>
      <c r="C5" s="186"/>
      <c r="D5" s="8"/>
      <c r="E5" s="8"/>
      <c r="F5" s="8"/>
      <c r="G5" s="8"/>
      <c r="H5" s="8"/>
      <c r="I5" s="9"/>
      <c r="J5" s="178"/>
      <c r="K5" s="179"/>
      <c r="N5" s="30"/>
    </row>
    <row r="6" spans="2:11" ht="45" customHeight="1" thickBot="1">
      <c r="B6" s="183" t="s">
        <v>28</v>
      </c>
      <c r="C6" s="184"/>
      <c r="D6" s="8"/>
      <c r="E6" s="8"/>
      <c r="F6" s="8"/>
      <c r="G6" s="8"/>
      <c r="H6" s="8"/>
      <c r="I6" s="31"/>
      <c r="J6" s="10"/>
      <c r="K6" s="35"/>
    </row>
    <row r="7" spans="2:14" ht="45" customHeight="1" thickBot="1" thickTop="1">
      <c r="B7" s="41" t="s">
        <v>13</v>
      </c>
      <c r="C7" s="43" t="s">
        <v>27</v>
      </c>
      <c r="D7" s="8"/>
      <c r="E7" s="8"/>
      <c r="F7" s="8"/>
      <c r="G7" s="193" t="s">
        <v>11</v>
      </c>
      <c r="H7" s="194"/>
      <c r="I7" s="196" t="s">
        <v>100</v>
      </c>
      <c r="J7" s="189"/>
      <c r="K7" s="190"/>
      <c r="N7" s="23"/>
    </row>
    <row r="8" spans="2:14" ht="45" customHeight="1" thickBot="1" thickTop="1">
      <c r="B8" s="44" t="s">
        <v>4</v>
      </c>
      <c r="C8" s="40" t="s">
        <v>97</v>
      </c>
      <c r="D8" s="11"/>
      <c r="E8" s="8"/>
      <c r="F8" s="8"/>
      <c r="G8" s="195"/>
      <c r="H8" s="195"/>
      <c r="I8" s="197"/>
      <c r="J8" s="191"/>
      <c r="K8" s="190"/>
      <c r="N8" s="23"/>
    </row>
    <row r="9" spans="2:15" ht="45" customHeight="1" thickBot="1" thickTop="1">
      <c r="B9" s="44" t="s">
        <v>5</v>
      </c>
      <c r="C9" s="40">
        <v>45</v>
      </c>
      <c r="D9" s="11"/>
      <c r="E9" s="12"/>
      <c r="F9" s="11"/>
      <c r="G9" s="180" t="s">
        <v>19</v>
      </c>
      <c r="H9" s="181"/>
      <c r="I9" s="60" t="s">
        <v>103</v>
      </c>
      <c r="J9" s="159">
        <f>IF(I9="月繳","月繳首期須繳交2個月保費","")</f>
      </c>
      <c r="K9" s="37"/>
      <c r="N9" s="24"/>
      <c r="O9" s="25"/>
    </row>
    <row r="10" spans="2:15" ht="45" customHeight="1" thickBot="1" thickTop="1">
      <c r="B10" s="44" t="s">
        <v>6</v>
      </c>
      <c r="C10" s="40">
        <v>1</v>
      </c>
      <c r="D10" s="36"/>
      <c r="E10" s="36"/>
      <c r="F10" s="11"/>
      <c r="G10" s="182" t="s">
        <v>98</v>
      </c>
      <c r="H10" s="181"/>
      <c r="I10" s="61">
        <v>50</v>
      </c>
      <c r="J10" s="151">
        <f>IF(OR(I10&lt;10,I10&gt;300),"**投保金額不符,投保金額10萬~300萬元","")</f>
      </c>
      <c r="K10" s="158"/>
      <c r="N10" s="26"/>
      <c r="O10" s="27"/>
    </row>
    <row r="11" spans="2:15" ht="45" customHeight="1" thickBot="1" thickTop="1">
      <c r="B11" s="44" t="s">
        <v>7</v>
      </c>
      <c r="C11" s="40">
        <v>1</v>
      </c>
      <c r="D11" s="198"/>
      <c r="E11" s="186"/>
      <c r="F11" s="11"/>
      <c r="G11" s="180" t="s">
        <v>10</v>
      </c>
      <c r="H11" s="192"/>
      <c r="I11" s="150">
        <f>IF(AND(D12="",J10=""),ACT_Core!J10,"不符合投保規則")</f>
        <v>4834</v>
      </c>
      <c r="J11" s="261">
        <f>IF(I11&lt;2000,"「每期所繳保險費」低於核保規則限制，請調整投保內容","")</f>
      </c>
      <c r="K11" s="262"/>
      <c r="N11" s="26"/>
      <c r="O11" s="27"/>
    </row>
    <row r="12" spans="2:15" ht="49.5" customHeight="1" thickBot="1" thickTop="1">
      <c r="B12" s="21" t="s">
        <v>8</v>
      </c>
      <c r="C12" s="22">
        <f>ACT_Core!C5</f>
        <v>68</v>
      </c>
      <c r="D12" s="45">
        <f>IF(I7="繳費10年/保障10年",IF(OR(C12&gt;80,C12&lt;50),"不符合投保年齡 (50~80歲),請重新輸入",""),IF(I7="繳費20年/保障20年",IF(OR(C12&gt;70,C12&lt;50),"不符合投保年齡 (50~70歲),請重新輸入","")))</f>
      </c>
      <c r="E12" s="46"/>
      <c r="F12" s="11"/>
      <c r="G12" s="173"/>
      <c r="H12" s="174"/>
      <c r="I12" s="62"/>
      <c r="J12" s="36"/>
      <c r="K12" s="35"/>
      <c r="N12" s="28"/>
      <c r="O12" s="29"/>
    </row>
    <row r="13" spans="2:19" s="13" customFormat="1" ht="42.75" customHeight="1" thickBot="1" thickTop="1">
      <c r="B13" s="38"/>
      <c r="C13" s="39"/>
      <c r="D13" s="39"/>
      <c r="E13" s="39"/>
      <c r="F13" s="18"/>
      <c r="G13" s="18"/>
      <c r="H13" s="18"/>
      <c r="I13" s="18"/>
      <c r="J13" s="18"/>
      <c r="K13" s="19"/>
      <c r="M13" s="14"/>
      <c r="N13" s="14"/>
      <c r="O13" s="14"/>
      <c r="P13" s="5"/>
      <c r="Q13" s="5"/>
      <c r="R13" s="5"/>
      <c r="S13" s="5"/>
    </row>
    <row r="14" ht="20.25" customHeight="1" thickTop="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sheetData>
  <sheetProtection password="F6C5" sheet="1" objects="1" scenarios="1"/>
  <mergeCells count="15">
    <mergeCell ref="G11:H11"/>
    <mergeCell ref="G7:H8"/>
    <mergeCell ref="I7:I8"/>
    <mergeCell ref="D11:E11"/>
    <mergeCell ref="J11:K11"/>
    <mergeCell ref="G12:H12"/>
    <mergeCell ref="B2:K2"/>
    <mergeCell ref="J5:K5"/>
    <mergeCell ref="G9:H9"/>
    <mergeCell ref="G10:H10"/>
    <mergeCell ref="B6:C6"/>
    <mergeCell ref="B5:C5"/>
    <mergeCell ref="J4:K4"/>
    <mergeCell ref="B3:C3"/>
    <mergeCell ref="J7:K8"/>
  </mergeCells>
  <conditionalFormatting sqref="C12">
    <cfRule type="expression" priority="1" dxfId="1">
      <formula>$J$12=1</formula>
    </cfRule>
  </conditionalFormatting>
  <dataValidations count="7">
    <dataValidation allowBlank="1" showErrorMessage="1" sqref="C9"/>
    <dataValidation allowBlank="1" showInputMessage="1" showErrorMessage="1" imeMode="off" sqref="F9"/>
    <dataValidation type="list" allowBlank="1" showInputMessage="1" showErrorMessage="1" sqref="C8">
      <formula1>"男性,女性"</formula1>
    </dataValidation>
    <dataValidation type="list" allowBlank="1" showInputMessage="1" showErrorMessage="1" sqref="I9">
      <formula1>"年繳,半年繳,季繳,月繳"</formula1>
    </dataValidation>
    <dataValidation type="list" allowBlank="1" showInputMessage="1" showErrorMessage="1" sqref="C10">
      <formula1>"1,2,3,4,5,6,7,8,9,10,11,12"</formula1>
    </dataValidation>
    <dataValidation type="list" allowBlank="1" showInputMessage="1" showErrorMessage="1" sqref="C11">
      <formula1>"1,2,3,4,5,6,7,8,9,10,11,12,13,14,15,16,17,18,19,20,21,22,23,24,25,26,27,28,29,30,31"</formula1>
    </dataValidation>
    <dataValidation type="list" allowBlank="1" showErrorMessage="1" sqref="I7:I8">
      <formula1>"繳費10年/保障10年,繳費20年/保障20年"</formula1>
    </dataValidation>
  </dataValidations>
  <printOptions horizontalCentered="1" verticalCentered="1"/>
  <pageMargins left="0.27" right="0.25" top="0.52" bottom="0.7480314960629921" header="0.31496062992125984" footer="0.31496062992125984"/>
  <pageSetup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dimension ref="B1:P117"/>
  <sheetViews>
    <sheetView view="pageBreakPreview" zoomScale="40" zoomScaleSheetLayoutView="40" zoomScalePageLayoutView="0" workbookViewId="0" topLeftCell="A37">
      <selection activeCell="I88" sqref="I88"/>
    </sheetView>
  </sheetViews>
  <sheetFormatPr defaultColWidth="9.00390625" defaultRowHeight="15.75"/>
  <cols>
    <col min="1" max="1" width="9.00390625" style="48" customWidth="1"/>
    <col min="2" max="2" width="17.25390625" style="49" customWidth="1"/>
    <col min="3" max="3" width="10.625" style="49" customWidth="1"/>
    <col min="4" max="4" width="51.25390625" style="49" customWidth="1"/>
    <col min="5" max="5" width="44.875" style="49" customWidth="1"/>
    <col min="6" max="6" width="35.875" style="49" customWidth="1"/>
    <col min="7" max="7" width="26.75390625" style="49" customWidth="1"/>
    <col min="8" max="8" width="7.125" style="49" customWidth="1"/>
    <col min="9" max="9" width="37.25390625" style="49" customWidth="1"/>
    <col min="10" max="10" width="9.00390625" style="49" customWidth="1"/>
    <col min="11" max="11" width="11.50390625" style="48" customWidth="1"/>
    <col min="12" max="12" width="9.00390625" style="48" customWidth="1"/>
    <col min="13" max="13" width="16.125" style="49" hidden="1" customWidth="1"/>
    <col min="14" max="16" width="0" style="49" hidden="1" customWidth="1"/>
    <col min="17" max="16384" width="9.00390625" style="49" customWidth="1"/>
  </cols>
  <sheetData>
    <row r="1" spans="9:11" s="48" customFormat="1" ht="33.75" customHeight="1">
      <c r="I1" s="58" t="str">
        <f>'輸入區'!K3</f>
        <v>2024.02版</v>
      </c>
      <c r="J1" s="56"/>
      <c r="K1" s="56"/>
    </row>
    <row r="2" spans="2:11" ht="47.25" thickBot="1">
      <c r="B2" s="247" t="str">
        <f>'輸入區'!F1</f>
        <v>安達人壽樂活長青定期保險</v>
      </c>
      <c r="C2" s="248"/>
      <c r="D2" s="248"/>
      <c r="E2" s="248"/>
      <c r="F2" s="248"/>
      <c r="G2" s="248"/>
      <c r="H2" s="249"/>
      <c r="I2" s="58" t="str">
        <f>"試算日期："&amp;TEXT('輸入區'!K1,"YYYY/MM/DD")</f>
        <v>試算日期：2024/01/30</v>
      </c>
      <c r="J2" s="236"/>
      <c r="K2" s="237"/>
    </row>
    <row r="3" spans="2:10" ht="47.25" customHeight="1" thickBot="1" thickTop="1">
      <c r="B3" s="215" t="s">
        <v>12</v>
      </c>
      <c r="C3" s="223"/>
      <c r="D3" s="50" t="str">
        <f>'輸入區'!C7</f>
        <v>郝健康</v>
      </c>
      <c r="E3" s="162" t="s">
        <v>14</v>
      </c>
      <c r="F3" s="50" t="str">
        <f>輸入區!Sex_type</f>
        <v>女性</v>
      </c>
      <c r="G3" s="215" t="s">
        <v>17</v>
      </c>
      <c r="H3" s="216"/>
      <c r="I3" s="42">
        <f>'輸入區'!C12</f>
        <v>68</v>
      </c>
      <c r="J3" s="48"/>
    </row>
    <row r="4" spans="2:11" ht="96" customHeight="1" thickBot="1" thickTop="1">
      <c r="B4" s="215" t="s">
        <v>18</v>
      </c>
      <c r="C4" s="223"/>
      <c r="D4" s="160" t="str">
        <f>IF(輸入區!P_mode="月繳",輸入區!P_mode&amp;CHAR(10)&amp;"(月繳首期須繳交2個月保費)",輸入區!P_mode)</f>
        <v>季繳</v>
      </c>
      <c r="E4" s="162" t="s">
        <v>15</v>
      </c>
      <c r="F4" s="50" t="str">
        <f>'輸入區'!I7</f>
        <v>繳費20年/保障20年</v>
      </c>
      <c r="G4" s="215" t="s">
        <v>16</v>
      </c>
      <c r="H4" s="216"/>
      <c r="I4" s="57">
        <f>'輸入區'!I10</f>
        <v>50</v>
      </c>
      <c r="J4" s="199"/>
      <c r="K4" s="200"/>
    </row>
    <row r="5" spans="2:9" s="48" customFormat="1" ht="47.25" customHeight="1" thickBot="1" thickTop="1">
      <c r="B5" s="215" t="s">
        <v>20</v>
      </c>
      <c r="C5" s="232"/>
      <c r="D5" s="232"/>
      <c r="E5" s="233"/>
      <c r="F5" s="242">
        <f>'輸入區'!I11</f>
        <v>4834</v>
      </c>
      <c r="G5" s="243"/>
      <c r="H5" s="243"/>
      <c r="I5" s="243"/>
    </row>
    <row r="6" spans="2:10" s="48" customFormat="1" ht="12.75" customHeight="1" thickTop="1">
      <c r="B6" s="240"/>
      <c r="C6" s="240"/>
      <c r="D6" s="240"/>
      <c r="E6" s="240"/>
      <c r="F6" s="241"/>
      <c r="G6" s="241"/>
      <c r="H6" s="241"/>
      <c r="I6" s="241"/>
      <c r="J6" s="51"/>
    </row>
    <row r="7" spans="2:5" s="48" customFormat="1" ht="16.5">
      <c r="B7" s="2"/>
      <c r="C7" s="2"/>
      <c r="D7" s="2"/>
      <c r="E7" s="3"/>
    </row>
    <row r="8" spans="2:15" ht="30.75" customHeight="1" thickBot="1">
      <c r="B8" s="52" t="s">
        <v>0</v>
      </c>
      <c r="C8" s="48"/>
      <c r="D8" s="48"/>
      <c r="E8" s="48"/>
      <c r="F8" s="48"/>
      <c r="G8" s="48"/>
      <c r="H8" s="48"/>
      <c r="I8" s="53" t="s">
        <v>26</v>
      </c>
      <c r="J8" s="48"/>
      <c r="M8" s="48"/>
      <c r="N8" s="48"/>
      <c r="O8" s="48"/>
    </row>
    <row r="9" spans="2:15" ht="48" customHeight="1" thickBot="1" thickTop="1">
      <c r="B9" s="201" t="s">
        <v>21</v>
      </c>
      <c r="C9" s="202"/>
      <c r="D9" s="202"/>
      <c r="E9" s="202"/>
      <c r="F9" s="202" t="s">
        <v>22</v>
      </c>
      <c r="G9" s="202"/>
      <c r="H9" s="202" t="s">
        <v>23</v>
      </c>
      <c r="I9" s="222"/>
      <c r="J9" s="48"/>
      <c r="M9" s="48"/>
      <c r="N9" s="48"/>
      <c r="O9" s="48"/>
    </row>
    <row r="10" spans="2:15" ht="51" customHeight="1" thickBot="1" thickTop="1">
      <c r="B10" s="205" t="s">
        <v>44</v>
      </c>
      <c r="C10" s="207" t="s">
        <v>33</v>
      </c>
      <c r="D10" s="208"/>
      <c r="E10" s="157" t="s">
        <v>31</v>
      </c>
      <c r="F10" s="244" t="s">
        <v>29</v>
      </c>
      <c r="G10" s="245"/>
      <c r="H10" s="210">
        <f>I4*50%</f>
        <v>25</v>
      </c>
      <c r="I10" s="211"/>
      <c r="J10" s="48"/>
      <c r="M10" s="48"/>
      <c r="N10" s="48"/>
      <c r="O10" s="48"/>
    </row>
    <row r="11" spans="2:15" ht="51" customHeight="1" thickBot="1">
      <c r="B11" s="206"/>
      <c r="C11" s="209"/>
      <c r="D11" s="209"/>
      <c r="E11" s="154" t="s">
        <v>32</v>
      </c>
      <c r="F11" s="246" t="s">
        <v>30</v>
      </c>
      <c r="G11" s="204"/>
      <c r="H11" s="224">
        <f>I4*100%</f>
        <v>50</v>
      </c>
      <c r="I11" s="225"/>
      <c r="J11" s="48"/>
      <c r="M11" s="48"/>
      <c r="N11" s="48"/>
      <c r="O11" s="48"/>
    </row>
    <row r="12" spans="2:15" ht="51" customHeight="1" thickBot="1">
      <c r="B12" s="206" t="s">
        <v>45</v>
      </c>
      <c r="C12" s="227" t="s">
        <v>34</v>
      </c>
      <c r="D12" s="209"/>
      <c r="E12" s="154" t="s">
        <v>35</v>
      </c>
      <c r="F12" s="246" t="s">
        <v>37</v>
      </c>
      <c r="G12" s="204"/>
      <c r="H12" s="217">
        <f>I4*0.5%</f>
        <v>0.25</v>
      </c>
      <c r="I12" s="218"/>
      <c r="J12" s="48"/>
      <c r="M12" s="48"/>
      <c r="N12" s="48"/>
      <c r="O12" s="48"/>
    </row>
    <row r="13" spans="2:15" ht="51" customHeight="1" thickBot="1">
      <c r="B13" s="226"/>
      <c r="C13" s="209"/>
      <c r="D13" s="209"/>
      <c r="E13" s="154" t="s">
        <v>32</v>
      </c>
      <c r="F13" s="246" t="s">
        <v>38</v>
      </c>
      <c r="G13" s="204"/>
      <c r="H13" s="217">
        <f>I4*1%</f>
        <v>0.5</v>
      </c>
      <c r="I13" s="218"/>
      <c r="J13" s="48"/>
      <c r="M13" s="48"/>
      <c r="N13" s="48"/>
      <c r="O13" s="48"/>
    </row>
    <row r="14" spans="2:15" ht="85.5" customHeight="1" thickBot="1">
      <c r="B14" s="155" t="s">
        <v>24</v>
      </c>
      <c r="C14" s="227" t="s">
        <v>40</v>
      </c>
      <c r="D14" s="234"/>
      <c r="E14" s="156"/>
      <c r="F14" s="246" t="s">
        <v>36</v>
      </c>
      <c r="G14" s="204"/>
      <c r="H14" s="217">
        <f>I4*1%</f>
        <v>0.5</v>
      </c>
      <c r="I14" s="218"/>
      <c r="J14" s="48"/>
      <c r="M14" s="48"/>
      <c r="N14" s="48"/>
      <c r="O14" s="48"/>
    </row>
    <row r="15" spans="2:15" ht="99" customHeight="1" thickBot="1">
      <c r="B15" s="235" t="s">
        <v>39</v>
      </c>
      <c r="C15" s="203" t="s">
        <v>41</v>
      </c>
      <c r="D15" s="209"/>
      <c r="E15" s="154" t="s">
        <v>42</v>
      </c>
      <c r="F15" s="228" t="s">
        <v>50</v>
      </c>
      <c r="G15" s="229"/>
      <c r="H15" s="230"/>
      <c r="I15" s="231"/>
      <c r="J15" s="48"/>
      <c r="M15" s="48"/>
      <c r="N15" s="48"/>
      <c r="O15" s="48"/>
    </row>
    <row r="16" spans="2:15" ht="87" customHeight="1" thickBot="1">
      <c r="B16" s="206"/>
      <c r="C16" s="204"/>
      <c r="D16" s="209"/>
      <c r="E16" s="154" t="s">
        <v>43</v>
      </c>
      <c r="F16" s="203" t="s">
        <v>46</v>
      </c>
      <c r="G16" s="204"/>
      <c r="H16" s="238">
        <f>I4*10%</f>
        <v>5</v>
      </c>
      <c r="I16" s="239"/>
      <c r="J16" s="48"/>
      <c r="M16" s="48"/>
      <c r="N16" s="48"/>
      <c r="O16" s="48"/>
    </row>
    <row r="17" spans="2:15" ht="78" customHeight="1" thickBot="1">
      <c r="B17" s="54" t="s">
        <v>25</v>
      </c>
      <c r="C17" s="251" t="s">
        <v>49</v>
      </c>
      <c r="D17" s="252"/>
      <c r="E17" s="55" t="s">
        <v>48</v>
      </c>
      <c r="F17" s="253" t="s">
        <v>47</v>
      </c>
      <c r="G17" s="254"/>
      <c r="H17" s="255"/>
      <c r="I17" s="256"/>
      <c r="J17" s="48"/>
      <c r="M17" s="48"/>
      <c r="N17" s="48"/>
      <c r="O17" s="48"/>
    </row>
    <row r="18" spans="2:16" s="48" customFormat="1" ht="51" customHeight="1" thickTop="1">
      <c r="B18" s="59"/>
      <c r="C18" s="219"/>
      <c r="D18" s="220"/>
      <c r="E18" s="220"/>
      <c r="F18" s="220"/>
      <c r="G18" s="220"/>
      <c r="H18" s="220"/>
      <c r="I18" s="220"/>
      <c r="J18" s="221"/>
      <c r="K18" s="221"/>
      <c r="L18" s="221"/>
      <c r="M18" s="221"/>
      <c r="N18" s="221"/>
      <c r="O18" s="221"/>
      <c r="P18" s="221"/>
    </row>
    <row r="19" spans="2:16" s="48" customFormat="1" ht="51" customHeight="1">
      <c r="B19" s="59"/>
      <c r="C19" s="219"/>
      <c r="D19" s="220"/>
      <c r="E19" s="220"/>
      <c r="F19" s="220"/>
      <c r="G19" s="220"/>
      <c r="H19" s="220"/>
      <c r="I19" s="220"/>
      <c r="J19" s="221"/>
      <c r="K19" s="221"/>
      <c r="L19" s="221"/>
      <c r="M19" s="221"/>
      <c r="N19" s="221"/>
      <c r="O19" s="221"/>
      <c r="P19" s="221"/>
    </row>
    <row r="20" spans="2:16" s="48" customFormat="1" ht="57" customHeight="1">
      <c r="B20" s="59"/>
      <c r="C20" s="219"/>
      <c r="D20" s="220"/>
      <c r="E20" s="220"/>
      <c r="F20" s="220"/>
      <c r="G20" s="220"/>
      <c r="H20" s="220"/>
      <c r="I20" s="220"/>
      <c r="J20" s="221"/>
      <c r="K20" s="221"/>
      <c r="L20" s="221"/>
      <c r="M20" s="221"/>
      <c r="N20" s="221"/>
      <c r="O20" s="221"/>
      <c r="P20" s="221"/>
    </row>
    <row r="21" spans="2:16" s="48" customFormat="1" ht="81" customHeight="1">
      <c r="B21" s="59"/>
      <c r="C21" s="219"/>
      <c r="D21" s="257"/>
      <c r="E21" s="257"/>
      <c r="F21" s="257"/>
      <c r="G21" s="257"/>
      <c r="H21" s="257"/>
      <c r="I21" s="257"/>
      <c r="J21" s="258"/>
      <c r="K21" s="258"/>
      <c r="L21" s="258"/>
      <c r="M21" s="258"/>
      <c r="N21" s="258"/>
      <c r="O21" s="258"/>
      <c r="P21" s="258"/>
    </row>
    <row r="22" spans="2:15" s="48" customFormat="1" ht="24">
      <c r="B22" s="213"/>
      <c r="C22" s="214"/>
      <c r="D22" s="214"/>
      <c r="E22" s="214"/>
      <c r="F22" s="214"/>
      <c r="G22" s="214"/>
      <c r="H22" s="214"/>
      <c r="I22" s="214"/>
      <c r="J22" s="214"/>
      <c r="K22" s="214"/>
      <c r="L22" s="214"/>
      <c r="M22" s="214"/>
      <c r="N22" s="214"/>
      <c r="O22" s="214"/>
    </row>
    <row r="23" s="48" customFormat="1" ht="16.5"/>
    <row r="24" spans="2:12" s="1" customFormat="1" ht="45.75" customHeight="1">
      <c r="B24" s="47"/>
      <c r="D24" s="2"/>
      <c r="E24" s="2"/>
      <c r="F24" s="2"/>
      <c r="G24" s="2"/>
      <c r="H24" s="2"/>
      <c r="I24" s="2"/>
      <c r="J24" s="2"/>
      <c r="K24" s="2"/>
      <c r="L24" s="2"/>
    </row>
    <row r="25" spans="2:15" s="33" customFormat="1" ht="59.25" customHeight="1">
      <c r="B25" s="212"/>
      <c r="C25" s="212"/>
      <c r="D25" s="212"/>
      <c r="E25" s="212"/>
      <c r="F25" s="212"/>
      <c r="G25" s="212"/>
      <c r="H25" s="212"/>
      <c r="I25" s="212"/>
      <c r="J25" s="212"/>
      <c r="K25" s="212"/>
      <c r="L25" s="212"/>
      <c r="M25" s="212"/>
      <c r="N25" s="212"/>
      <c r="O25" s="212"/>
    </row>
    <row r="26" spans="2:15" s="33" customFormat="1" ht="52.5" customHeight="1">
      <c r="B26" s="212"/>
      <c r="C26" s="212"/>
      <c r="D26" s="212"/>
      <c r="E26" s="212"/>
      <c r="F26" s="212"/>
      <c r="G26" s="212"/>
      <c r="H26" s="212"/>
      <c r="I26" s="212"/>
      <c r="J26" s="212"/>
      <c r="K26" s="212"/>
      <c r="L26" s="212"/>
      <c r="M26" s="212"/>
      <c r="N26" s="212"/>
      <c r="O26" s="212"/>
    </row>
    <row r="27" spans="2:15" s="34" customFormat="1" ht="47.25" customHeight="1">
      <c r="B27" s="212"/>
      <c r="C27" s="212"/>
      <c r="D27" s="212"/>
      <c r="E27" s="212"/>
      <c r="F27" s="212"/>
      <c r="G27" s="212"/>
      <c r="H27" s="212"/>
      <c r="I27" s="212"/>
      <c r="J27" s="212"/>
      <c r="K27" s="212"/>
      <c r="L27" s="212"/>
      <c r="M27" s="212"/>
      <c r="N27" s="212"/>
      <c r="O27" s="212"/>
    </row>
    <row r="28" spans="2:15" s="34" customFormat="1" ht="57" customHeight="1">
      <c r="B28" s="212"/>
      <c r="C28" s="212"/>
      <c r="D28" s="212"/>
      <c r="E28" s="212"/>
      <c r="F28" s="212"/>
      <c r="G28" s="212"/>
      <c r="H28" s="212"/>
      <c r="I28" s="212"/>
      <c r="J28" s="212"/>
      <c r="K28" s="212"/>
      <c r="L28" s="212"/>
      <c r="M28" s="212"/>
      <c r="N28" s="212"/>
      <c r="O28" s="212"/>
    </row>
    <row r="29" spans="2:15" s="34" customFormat="1" ht="82.5" customHeight="1">
      <c r="B29" s="212"/>
      <c r="C29" s="212"/>
      <c r="D29" s="212"/>
      <c r="E29" s="212"/>
      <c r="F29" s="212"/>
      <c r="G29" s="212"/>
      <c r="H29" s="212"/>
      <c r="I29" s="212"/>
      <c r="J29" s="212"/>
      <c r="K29" s="153"/>
      <c r="L29" s="153"/>
      <c r="M29" s="153"/>
      <c r="N29" s="153"/>
      <c r="O29" s="153"/>
    </row>
    <row r="30" spans="2:15" s="34" customFormat="1" ht="76.5" customHeight="1">
      <c r="B30" s="212"/>
      <c r="C30" s="212"/>
      <c r="D30" s="212"/>
      <c r="E30" s="212"/>
      <c r="F30" s="212"/>
      <c r="G30" s="212"/>
      <c r="H30" s="212"/>
      <c r="I30" s="212"/>
      <c r="J30" s="212"/>
      <c r="K30" s="212"/>
      <c r="L30" s="153"/>
      <c r="M30" s="153"/>
      <c r="N30" s="153"/>
      <c r="O30" s="153"/>
    </row>
    <row r="31" spans="2:15" s="34" customFormat="1" ht="82.5" customHeight="1">
      <c r="B31" s="212"/>
      <c r="C31" s="212"/>
      <c r="D31" s="212"/>
      <c r="E31" s="212"/>
      <c r="F31" s="212"/>
      <c r="G31" s="212"/>
      <c r="H31" s="212"/>
      <c r="I31" s="212"/>
      <c r="J31" s="212"/>
      <c r="K31" s="212"/>
      <c r="L31" s="152"/>
      <c r="M31" s="152"/>
      <c r="N31" s="152"/>
      <c r="O31" s="152"/>
    </row>
    <row r="32" spans="2:15" s="34" customFormat="1" ht="82.5" customHeight="1">
      <c r="B32" s="212"/>
      <c r="C32" s="212"/>
      <c r="D32" s="212"/>
      <c r="E32" s="212"/>
      <c r="F32" s="212"/>
      <c r="G32" s="212"/>
      <c r="H32" s="212"/>
      <c r="I32" s="212"/>
      <c r="J32" s="212"/>
      <c r="K32" s="212"/>
      <c r="L32" s="152"/>
      <c r="M32" s="152"/>
      <c r="N32" s="152"/>
      <c r="O32" s="152"/>
    </row>
    <row r="33" spans="2:15" s="34" customFormat="1" ht="82.5" customHeight="1">
      <c r="B33" s="212"/>
      <c r="C33" s="212"/>
      <c r="D33" s="212"/>
      <c r="E33" s="212"/>
      <c r="F33" s="212"/>
      <c r="G33" s="212"/>
      <c r="H33" s="212"/>
      <c r="I33" s="212"/>
      <c r="J33" s="212"/>
      <c r="K33" s="212"/>
      <c r="L33" s="212"/>
      <c r="M33" s="212"/>
      <c r="N33" s="212"/>
      <c r="O33" s="212"/>
    </row>
    <row r="34" spans="2:15" s="34" customFormat="1" ht="82.5" customHeight="1">
      <c r="B34" s="212"/>
      <c r="C34" s="212"/>
      <c r="D34" s="212"/>
      <c r="E34" s="212"/>
      <c r="F34" s="212"/>
      <c r="G34" s="212"/>
      <c r="H34" s="212"/>
      <c r="I34" s="212"/>
      <c r="J34" s="212"/>
      <c r="K34" s="212"/>
      <c r="L34" s="212"/>
      <c r="M34" s="212"/>
      <c r="N34" s="212"/>
      <c r="O34" s="212"/>
    </row>
    <row r="35" spans="2:15" s="2" customFormat="1" ht="82.5" customHeight="1">
      <c r="B35" s="250"/>
      <c r="C35" s="250"/>
      <c r="D35" s="250"/>
      <c r="E35" s="250"/>
      <c r="F35" s="250"/>
      <c r="G35" s="250"/>
      <c r="H35" s="250"/>
      <c r="I35" s="250"/>
      <c r="J35" s="250"/>
      <c r="K35" s="250"/>
      <c r="L35" s="250"/>
      <c r="M35" s="250"/>
      <c r="N35" s="250"/>
      <c r="O35" s="250"/>
    </row>
    <row r="36" spans="2:15" s="2" customFormat="1" ht="82.5" customHeight="1">
      <c r="B36" s="250"/>
      <c r="C36" s="250"/>
      <c r="D36" s="250"/>
      <c r="E36" s="250"/>
      <c r="F36" s="250"/>
      <c r="G36" s="250"/>
      <c r="H36" s="250"/>
      <c r="I36" s="250"/>
      <c r="J36" s="250"/>
      <c r="K36" s="250"/>
      <c r="L36" s="250"/>
      <c r="M36" s="250"/>
      <c r="N36" s="250"/>
      <c r="O36" s="250"/>
    </row>
    <row r="37" spans="2:15" s="2" customFormat="1" ht="82.5" customHeight="1">
      <c r="B37" s="250"/>
      <c r="C37" s="250"/>
      <c r="D37" s="250"/>
      <c r="E37" s="250"/>
      <c r="F37" s="250"/>
      <c r="G37" s="250"/>
      <c r="H37" s="250"/>
      <c r="I37" s="250"/>
      <c r="J37" s="250"/>
      <c r="K37" s="250"/>
      <c r="L37" s="250"/>
      <c r="M37" s="250"/>
      <c r="N37" s="250"/>
      <c r="O37" s="250"/>
    </row>
    <row r="38" ht="16.5"/>
    <row r="39" ht="16.5">
      <c r="I39" s="172"/>
    </row>
    <row r="40" ht="16.5">
      <c r="I40" s="172"/>
    </row>
    <row r="41" ht="16.5">
      <c r="I41" s="172"/>
    </row>
    <row r="42" ht="16.5">
      <c r="I42" s="172"/>
    </row>
    <row r="43" ht="16.5">
      <c r="I43" s="172"/>
    </row>
    <row r="44" ht="16.5">
      <c r="I44" s="172"/>
    </row>
    <row r="45" ht="16.5">
      <c r="I45" s="172"/>
    </row>
    <row r="46" ht="16.5">
      <c r="I46" s="172"/>
    </row>
    <row r="47" ht="16.5">
      <c r="I47" s="172"/>
    </row>
    <row r="48" ht="16.5">
      <c r="I48" s="172"/>
    </row>
    <row r="49" spans="2:9" ht="16.5">
      <c r="B49" s="163"/>
      <c r="C49" s="164"/>
      <c r="D49" s="164"/>
      <c r="E49" s="164"/>
      <c r="F49" s="164"/>
      <c r="G49" s="164"/>
      <c r="H49" s="164"/>
      <c r="I49" s="168"/>
    </row>
    <row r="50" spans="2:9" ht="16.5">
      <c r="B50" s="166"/>
      <c r="C50" s="167"/>
      <c r="D50" s="167"/>
      <c r="E50" s="167"/>
      <c r="F50" s="167"/>
      <c r="G50" s="167"/>
      <c r="H50" s="167"/>
      <c r="I50" s="168"/>
    </row>
    <row r="51" spans="2:9" ht="16.5">
      <c r="B51" s="166"/>
      <c r="C51" s="167"/>
      <c r="D51" s="167"/>
      <c r="E51" s="167"/>
      <c r="F51" s="167"/>
      <c r="G51" s="167"/>
      <c r="H51" s="167"/>
      <c r="I51" s="168"/>
    </row>
    <row r="52" spans="2:9" ht="16.5">
      <c r="B52" s="166"/>
      <c r="C52" s="167"/>
      <c r="D52" s="167"/>
      <c r="E52" s="167"/>
      <c r="F52" s="167"/>
      <c r="G52" s="167"/>
      <c r="H52" s="167"/>
      <c r="I52" s="168"/>
    </row>
    <row r="53" spans="2:9" ht="16.5">
      <c r="B53" s="166"/>
      <c r="C53" s="167"/>
      <c r="D53" s="167"/>
      <c r="E53" s="167"/>
      <c r="F53" s="167"/>
      <c r="G53" s="167"/>
      <c r="H53" s="167"/>
      <c r="I53" s="168"/>
    </row>
    <row r="54" spans="2:9" ht="16.5">
      <c r="B54" s="166"/>
      <c r="C54" s="167"/>
      <c r="D54" s="167"/>
      <c r="E54" s="167"/>
      <c r="F54" s="167"/>
      <c r="G54" s="167"/>
      <c r="H54" s="167"/>
      <c r="I54" s="168"/>
    </row>
    <row r="55" spans="2:9" ht="16.5">
      <c r="B55" s="166"/>
      <c r="C55" s="167"/>
      <c r="D55" s="167"/>
      <c r="E55" s="167"/>
      <c r="F55" s="167"/>
      <c r="G55" s="167"/>
      <c r="H55" s="167"/>
      <c r="I55" s="168"/>
    </row>
    <row r="56" spans="2:9" ht="16.5">
      <c r="B56" s="166"/>
      <c r="C56" s="167"/>
      <c r="D56" s="167"/>
      <c r="E56" s="167"/>
      <c r="F56" s="167"/>
      <c r="G56" s="167"/>
      <c r="H56" s="167"/>
      <c r="I56" s="168"/>
    </row>
    <row r="57" spans="2:9" ht="16.5">
      <c r="B57" s="166"/>
      <c r="C57" s="167"/>
      <c r="D57" s="167"/>
      <c r="E57" s="167"/>
      <c r="F57" s="167"/>
      <c r="G57" s="167"/>
      <c r="H57" s="167"/>
      <c r="I57" s="168"/>
    </row>
    <row r="58" spans="2:9" ht="16.5">
      <c r="B58" s="166"/>
      <c r="C58" s="167"/>
      <c r="D58" s="167"/>
      <c r="E58" s="167"/>
      <c r="F58" s="167"/>
      <c r="G58" s="167"/>
      <c r="H58" s="167"/>
      <c r="I58" s="168"/>
    </row>
    <row r="59" spans="2:9" ht="16.5">
      <c r="B59" s="166"/>
      <c r="C59" s="167"/>
      <c r="D59" s="167"/>
      <c r="E59" s="167"/>
      <c r="F59" s="167"/>
      <c r="G59" s="167"/>
      <c r="H59" s="167"/>
      <c r="I59" s="168"/>
    </row>
    <row r="60" spans="2:9" ht="16.5">
      <c r="B60" s="166"/>
      <c r="C60" s="167"/>
      <c r="D60" s="167"/>
      <c r="E60" s="167"/>
      <c r="F60" s="167"/>
      <c r="G60" s="167"/>
      <c r="H60" s="167"/>
      <c r="I60" s="168"/>
    </row>
    <row r="61" spans="2:9" ht="16.5">
      <c r="B61" s="166"/>
      <c r="C61" s="167"/>
      <c r="D61" s="167"/>
      <c r="E61" s="167"/>
      <c r="F61" s="167"/>
      <c r="G61" s="167"/>
      <c r="H61" s="167"/>
      <c r="I61" s="168"/>
    </row>
    <row r="62" spans="2:9" ht="16.5">
      <c r="B62" s="166"/>
      <c r="C62" s="167"/>
      <c r="D62" s="167"/>
      <c r="E62" s="167"/>
      <c r="F62" s="167"/>
      <c r="G62" s="167"/>
      <c r="H62" s="167"/>
      <c r="I62" s="168"/>
    </row>
    <row r="63" spans="2:9" ht="16.5">
      <c r="B63" s="166"/>
      <c r="C63" s="167"/>
      <c r="D63" s="167"/>
      <c r="E63" s="167"/>
      <c r="F63" s="167"/>
      <c r="G63" s="167"/>
      <c r="H63" s="167"/>
      <c r="I63" s="168"/>
    </row>
    <row r="64" spans="2:9" ht="16.5">
      <c r="B64" s="166"/>
      <c r="C64" s="167"/>
      <c r="D64" s="167"/>
      <c r="E64" s="167"/>
      <c r="F64" s="167"/>
      <c r="G64" s="167"/>
      <c r="H64" s="167"/>
      <c r="I64" s="168"/>
    </row>
    <row r="65" spans="2:9" ht="16.5">
      <c r="B65" s="166"/>
      <c r="C65" s="167"/>
      <c r="D65" s="167"/>
      <c r="E65" s="167"/>
      <c r="F65" s="167"/>
      <c r="G65" s="167"/>
      <c r="H65" s="167"/>
      <c r="I65" s="168"/>
    </row>
    <row r="66" spans="2:9" ht="16.5">
      <c r="B66" s="166"/>
      <c r="C66" s="167"/>
      <c r="D66" s="167"/>
      <c r="E66" s="167"/>
      <c r="F66" s="167"/>
      <c r="G66" s="167"/>
      <c r="H66" s="167"/>
      <c r="I66" s="168"/>
    </row>
    <row r="67" spans="2:9" ht="16.5">
      <c r="B67" s="166"/>
      <c r="C67" s="167"/>
      <c r="D67" s="167"/>
      <c r="E67" s="167"/>
      <c r="F67" s="167"/>
      <c r="G67" s="167"/>
      <c r="H67" s="167"/>
      <c r="I67" s="168"/>
    </row>
    <row r="68" spans="2:9" ht="16.5">
      <c r="B68" s="166"/>
      <c r="C68" s="167"/>
      <c r="D68" s="167"/>
      <c r="E68" s="167"/>
      <c r="F68" s="167"/>
      <c r="G68" s="167"/>
      <c r="H68" s="167"/>
      <c r="I68" s="168"/>
    </row>
    <row r="69" spans="2:9" ht="16.5">
      <c r="B69" s="166"/>
      <c r="C69" s="167"/>
      <c r="D69" s="167"/>
      <c r="E69" s="167"/>
      <c r="F69" s="167"/>
      <c r="G69" s="167"/>
      <c r="H69" s="167"/>
      <c r="I69" s="168"/>
    </row>
    <row r="70" spans="2:9" ht="16.5">
      <c r="B70" s="166"/>
      <c r="C70" s="167"/>
      <c r="D70" s="167"/>
      <c r="E70" s="167"/>
      <c r="F70" s="167"/>
      <c r="G70" s="167"/>
      <c r="H70" s="167"/>
      <c r="I70" s="168"/>
    </row>
    <row r="71" spans="2:9" ht="16.5">
      <c r="B71" s="166"/>
      <c r="C71" s="167"/>
      <c r="D71" s="167"/>
      <c r="E71" s="167"/>
      <c r="F71" s="167"/>
      <c r="G71" s="167"/>
      <c r="H71" s="167"/>
      <c r="I71" s="168"/>
    </row>
    <row r="72" spans="2:9" ht="16.5">
      <c r="B72" s="166"/>
      <c r="C72" s="167"/>
      <c r="D72" s="167"/>
      <c r="E72" s="167"/>
      <c r="F72" s="167"/>
      <c r="G72" s="167"/>
      <c r="H72" s="167"/>
      <c r="I72" s="168"/>
    </row>
    <row r="73" spans="2:9" ht="16.5">
      <c r="B73" s="166"/>
      <c r="C73" s="167"/>
      <c r="D73" s="167"/>
      <c r="E73" s="167"/>
      <c r="F73" s="167"/>
      <c r="G73" s="167"/>
      <c r="H73" s="167"/>
      <c r="I73" s="168"/>
    </row>
    <row r="74" spans="2:9" ht="16.5">
      <c r="B74" s="166"/>
      <c r="C74" s="167"/>
      <c r="D74" s="167"/>
      <c r="E74" s="167"/>
      <c r="F74" s="167"/>
      <c r="G74" s="167"/>
      <c r="H74" s="167"/>
      <c r="I74" s="168"/>
    </row>
    <row r="75" spans="2:9" ht="16.5">
      <c r="B75" s="166"/>
      <c r="C75" s="167"/>
      <c r="D75" s="167"/>
      <c r="E75" s="167"/>
      <c r="F75" s="167"/>
      <c r="G75" s="167"/>
      <c r="H75" s="167"/>
      <c r="I75" s="168"/>
    </row>
    <row r="76" spans="2:9" ht="16.5">
      <c r="B76" s="166"/>
      <c r="C76" s="167"/>
      <c r="D76" s="167"/>
      <c r="E76" s="167"/>
      <c r="F76" s="167"/>
      <c r="G76" s="167"/>
      <c r="H76" s="167"/>
      <c r="I76" s="168"/>
    </row>
    <row r="77" spans="2:9" ht="16.5">
      <c r="B77" s="166"/>
      <c r="C77" s="167"/>
      <c r="D77" s="167"/>
      <c r="E77" s="167"/>
      <c r="F77" s="167"/>
      <c r="G77" s="167"/>
      <c r="H77" s="167"/>
      <c r="I77" s="168"/>
    </row>
    <row r="78" spans="2:9" ht="16.5">
      <c r="B78" s="166"/>
      <c r="C78" s="167"/>
      <c r="D78" s="167"/>
      <c r="E78" s="167"/>
      <c r="F78" s="167"/>
      <c r="G78" s="167"/>
      <c r="H78" s="167"/>
      <c r="I78" s="168"/>
    </row>
    <row r="79" spans="2:9" ht="16.5">
      <c r="B79" s="166"/>
      <c r="C79" s="167"/>
      <c r="D79" s="167"/>
      <c r="E79" s="167"/>
      <c r="F79" s="167"/>
      <c r="G79" s="167"/>
      <c r="H79" s="167"/>
      <c r="I79" s="168"/>
    </row>
    <row r="80" spans="2:9" ht="16.5">
      <c r="B80" s="166"/>
      <c r="C80" s="167"/>
      <c r="D80" s="167"/>
      <c r="E80" s="167"/>
      <c r="F80" s="167"/>
      <c r="G80" s="167"/>
      <c r="H80" s="167"/>
      <c r="I80" s="168"/>
    </row>
    <row r="81" spans="2:9" ht="16.5">
      <c r="B81" s="166"/>
      <c r="C81" s="167"/>
      <c r="D81" s="167"/>
      <c r="E81" s="167"/>
      <c r="F81" s="167"/>
      <c r="G81" s="167"/>
      <c r="H81" s="167"/>
      <c r="I81" s="168"/>
    </row>
    <row r="82" spans="2:9" ht="16.5">
      <c r="B82" s="166"/>
      <c r="C82" s="167"/>
      <c r="D82" s="167"/>
      <c r="E82" s="167"/>
      <c r="F82" s="167"/>
      <c r="G82" s="167"/>
      <c r="H82" s="167"/>
      <c r="I82" s="168"/>
    </row>
    <row r="83" spans="2:9" ht="16.5">
      <c r="B83" s="166"/>
      <c r="C83" s="167"/>
      <c r="D83" s="167"/>
      <c r="E83" s="167"/>
      <c r="F83" s="167"/>
      <c r="G83" s="167"/>
      <c r="H83" s="167"/>
      <c r="I83" s="168"/>
    </row>
    <row r="84" spans="2:9" ht="16.5">
      <c r="B84" s="166"/>
      <c r="C84" s="167"/>
      <c r="D84" s="167"/>
      <c r="E84" s="167"/>
      <c r="F84" s="167"/>
      <c r="G84" s="167"/>
      <c r="H84" s="167"/>
      <c r="I84" s="168"/>
    </row>
    <row r="85" spans="2:9" ht="16.5">
      <c r="B85" s="166"/>
      <c r="C85" s="167"/>
      <c r="D85" s="167"/>
      <c r="E85" s="167"/>
      <c r="F85" s="167"/>
      <c r="G85" s="167"/>
      <c r="H85" s="167"/>
      <c r="I85" s="168"/>
    </row>
    <row r="86" spans="2:9" ht="16.5">
      <c r="B86" s="166"/>
      <c r="C86" s="167"/>
      <c r="D86" s="167"/>
      <c r="E86" s="167"/>
      <c r="F86" s="167"/>
      <c r="G86" s="167"/>
      <c r="H86" s="167"/>
      <c r="I86" s="168"/>
    </row>
    <row r="87" spans="2:9" ht="16.5">
      <c r="B87" s="166"/>
      <c r="C87" s="167"/>
      <c r="D87" s="167"/>
      <c r="E87" s="167"/>
      <c r="F87" s="167"/>
      <c r="G87" s="167"/>
      <c r="H87" s="167"/>
      <c r="I87" s="168"/>
    </row>
    <row r="88" spans="2:9" ht="16.5">
      <c r="B88" s="166"/>
      <c r="C88" s="167"/>
      <c r="D88" s="167"/>
      <c r="E88" s="167"/>
      <c r="F88" s="167"/>
      <c r="G88" s="167"/>
      <c r="H88" s="167"/>
      <c r="I88" s="168"/>
    </row>
    <row r="89" spans="2:9" ht="16.5">
      <c r="B89" s="166"/>
      <c r="C89" s="167"/>
      <c r="D89" s="167"/>
      <c r="E89" s="167"/>
      <c r="F89" s="167"/>
      <c r="G89" s="167"/>
      <c r="H89" s="167"/>
      <c r="I89" s="168"/>
    </row>
    <row r="90" spans="2:9" ht="16.5">
      <c r="B90" s="166"/>
      <c r="C90" s="167"/>
      <c r="D90" s="167"/>
      <c r="E90" s="167"/>
      <c r="F90" s="167"/>
      <c r="G90" s="167"/>
      <c r="H90" s="167"/>
      <c r="I90" s="168"/>
    </row>
    <row r="91" spans="2:9" ht="16.5">
      <c r="B91" s="166"/>
      <c r="C91" s="167"/>
      <c r="D91" s="167"/>
      <c r="E91" s="167"/>
      <c r="F91" s="167"/>
      <c r="G91" s="167"/>
      <c r="H91" s="167"/>
      <c r="I91" s="168"/>
    </row>
    <row r="92" spans="2:9" ht="16.5">
      <c r="B92" s="166"/>
      <c r="C92" s="167"/>
      <c r="D92" s="167"/>
      <c r="E92" s="167"/>
      <c r="F92" s="167"/>
      <c r="G92" s="167"/>
      <c r="H92" s="167"/>
      <c r="I92" s="168"/>
    </row>
    <row r="93" spans="2:9" ht="16.5">
      <c r="B93" s="166"/>
      <c r="C93" s="167"/>
      <c r="D93" s="167"/>
      <c r="E93" s="167"/>
      <c r="F93" s="167"/>
      <c r="G93" s="167"/>
      <c r="H93" s="167"/>
      <c r="I93" s="168"/>
    </row>
    <row r="94" spans="2:9" ht="16.5">
      <c r="B94" s="166"/>
      <c r="C94" s="167"/>
      <c r="D94" s="167"/>
      <c r="E94" s="167"/>
      <c r="F94" s="167"/>
      <c r="G94" s="167"/>
      <c r="H94" s="167"/>
      <c r="I94" s="168"/>
    </row>
    <row r="95" spans="2:9" ht="16.5">
      <c r="B95" s="166"/>
      <c r="C95" s="167"/>
      <c r="D95" s="167"/>
      <c r="E95" s="167"/>
      <c r="F95" s="167"/>
      <c r="G95" s="167"/>
      <c r="H95" s="167"/>
      <c r="I95" s="168"/>
    </row>
    <row r="96" spans="2:9" ht="16.5">
      <c r="B96" s="166"/>
      <c r="C96" s="167"/>
      <c r="D96" s="167"/>
      <c r="E96" s="167"/>
      <c r="F96" s="167"/>
      <c r="G96" s="167"/>
      <c r="H96" s="167"/>
      <c r="I96" s="168"/>
    </row>
    <row r="97" spans="2:9" ht="16.5">
      <c r="B97" s="166"/>
      <c r="C97" s="167"/>
      <c r="D97" s="167"/>
      <c r="E97" s="167"/>
      <c r="F97" s="167"/>
      <c r="G97" s="167"/>
      <c r="H97" s="167"/>
      <c r="I97" s="168"/>
    </row>
    <row r="98" spans="2:9" ht="16.5">
      <c r="B98" s="166"/>
      <c r="C98" s="167"/>
      <c r="D98" s="167"/>
      <c r="E98" s="167"/>
      <c r="F98" s="167"/>
      <c r="G98" s="167"/>
      <c r="H98" s="167"/>
      <c r="I98" s="168"/>
    </row>
    <row r="99" spans="2:9" ht="16.5">
      <c r="B99" s="166"/>
      <c r="C99" s="167"/>
      <c r="D99" s="167"/>
      <c r="E99" s="167"/>
      <c r="F99" s="167"/>
      <c r="G99" s="167"/>
      <c r="H99" s="167"/>
      <c r="I99" s="168"/>
    </row>
    <row r="100" spans="2:9" ht="16.5">
      <c r="B100" s="166"/>
      <c r="C100" s="167"/>
      <c r="D100" s="167"/>
      <c r="E100" s="167"/>
      <c r="F100" s="167"/>
      <c r="G100" s="167"/>
      <c r="H100" s="167"/>
      <c r="I100" s="168"/>
    </row>
    <row r="101" spans="2:9" ht="16.5">
      <c r="B101" s="166"/>
      <c r="C101" s="167"/>
      <c r="D101" s="167"/>
      <c r="E101" s="167"/>
      <c r="F101" s="167"/>
      <c r="G101" s="167"/>
      <c r="H101" s="167"/>
      <c r="I101" s="168"/>
    </row>
    <row r="102" spans="2:9" ht="16.5">
      <c r="B102" s="166"/>
      <c r="C102" s="167"/>
      <c r="D102" s="167"/>
      <c r="E102" s="167"/>
      <c r="F102" s="167"/>
      <c r="G102" s="167"/>
      <c r="H102" s="167"/>
      <c r="I102" s="168"/>
    </row>
    <row r="103" spans="2:9" ht="16.5">
      <c r="B103" s="166"/>
      <c r="C103" s="167"/>
      <c r="D103" s="167"/>
      <c r="E103" s="167"/>
      <c r="F103" s="167"/>
      <c r="G103" s="167"/>
      <c r="H103" s="167"/>
      <c r="I103" s="168"/>
    </row>
    <row r="104" spans="2:9" ht="16.5">
      <c r="B104" s="166"/>
      <c r="C104" s="167"/>
      <c r="D104" s="167"/>
      <c r="E104" s="167"/>
      <c r="F104" s="167"/>
      <c r="G104" s="167"/>
      <c r="H104" s="167"/>
      <c r="I104" s="168"/>
    </row>
    <row r="105" spans="2:9" ht="16.5">
      <c r="B105" s="163"/>
      <c r="C105" s="164"/>
      <c r="D105" s="164"/>
      <c r="E105" s="164"/>
      <c r="F105" s="164"/>
      <c r="G105" s="164"/>
      <c r="H105" s="164"/>
      <c r="I105" s="165"/>
    </row>
    <row r="106" spans="2:9" ht="16.5">
      <c r="B106" s="166"/>
      <c r="C106" s="167"/>
      <c r="D106" s="167"/>
      <c r="E106" s="167"/>
      <c r="F106" s="167"/>
      <c r="G106" s="167"/>
      <c r="H106" s="167"/>
      <c r="I106" s="168"/>
    </row>
    <row r="107" spans="2:9" ht="16.5">
      <c r="B107" s="166"/>
      <c r="C107" s="167"/>
      <c r="D107" s="167"/>
      <c r="E107" s="167"/>
      <c r="F107" s="167"/>
      <c r="G107" s="167"/>
      <c r="H107" s="167"/>
      <c r="I107" s="168"/>
    </row>
    <row r="108" spans="2:9" ht="16.5">
      <c r="B108" s="166"/>
      <c r="C108" s="167"/>
      <c r="D108" s="167"/>
      <c r="E108" s="167"/>
      <c r="F108" s="167"/>
      <c r="G108" s="167"/>
      <c r="H108" s="167"/>
      <c r="I108" s="168"/>
    </row>
    <row r="109" spans="2:9" ht="16.5">
      <c r="B109" s="166"/>
      <c r="C109" s="167"/>
      <c r="D109" s="167"/>
      <c r="E109" s="167"/>
      <c r="F109" s="167"/>
      <c r="G109" s="167"/>
      <c r="H109" s="167"/>
      <c r="I109" s="168"/>
    </row>
    <row r="110" spans="2:9" ht="16.5">
      <c r="B110" s="166"/>
      <c r="C110" s="167"/>
      <c r="D110" s="167"/>
      <c r="E110" s="167"/>
      <c r="F110" s="167"/>
      <c r="G110" s="167"/>
      <c r="H110" s="167"/>
      <c r="I110" s="168"/>
    </row>
    <row r="111" spans="2:9" ht="16.5">
      <c r="B111" s="166"/>
      <c r="C111" s="167"/>
      <c r="D111" s="167"/>
      <c r="E111" s="167"/>
      <c r="F111" s="167"/>
      <c r="G111" s="167"/>
      <c r="H111" s="167"/>
      <c r="I111" s="168"/>
    </row>
    <row r="112" spans="2:9" ht="16.5">
      <c r="B112" s="166"/>
      <c r="C112" s="167"/>
      <c r="D112" s="167"/>
      <c r="E112" s="167"/>
      <c r="F112" s="167"/>
      <c r="G112" s="167"/>
      <c r="H112" s="167"/>
      <c r="I112" s="168"/>
    </row>
    <row r="113" spans="2:9" ht="16.5">
      <c r="B113" s="166"/>
      <c r="C113" s="167"/>
      <c r="D113" s="167"/>
      <c r="E113" s="167"/>
      <c r="F113" s="167"/>
      <c r="G113" s="167"/>
      <c r="H113" s="167"/>
      <c r="I113" s="168"/>
    </row>
    <row r="114" spans="2:9" ht="16.5">
      <c r="B114" s="166"/>
      <c r="C114" s="167"/>
      <c r="D114" s="167"/>
      <c r="E114" s="167"/>
      <c r="F114" s="167"/>
      <c r="G114" s="167"/>
      <c r="H114" s="167"/>
      <c r="I114" s="168"/>
    </row>
    <row r="115" spans="2:9" ht="16.5">
      <c r="B115" s="166"/>
      <c r="C115" s="167"/>
      <c r="D115" s="167"/>
      <c r="E115" s="167"/>
      <c r="F115" s="167"/>
      <c r="G115" s="167"/>
      <c r="H115" s="167"/>
      <c r="I115" s="168"/>
    </row>
    <row r="116" spans="2:9" ht="16.5">
      <c r="B116" s="166"/>
      <c r="C116" s="167"/>
      <c r="D116" s="167"/>
      <c r="E116" s="167"/>
      <c r="F116" s="167"/>
      <c r="G116" s="167"/>
      <c r="H116" s="167"/>
      <c r="I116" s="168"/>
    </row>
    <row r="117" spans="2:9" ht="16.5">
      <c r="B117" s="169"/>
      <c r="C117" s="170"/>
      <c r="D117" s="170"/>
      <c r="E117" s="170"/>
      <c r="F117" s="170"/>
      <c r="G117" s="170"/>
      <c r="H117" s="170"/>
      <c r="I117" s="171"/>
    </row>
  </sheetData>
  <sheetProtection password="F6C5" sheet="1" objects="1" scenarios="1"/>
  <mergeCells count="53">
    <mergeCell ref="B34:O34"/>
    <mergeCell ref="B35:O35"/>
    <mergeCell ref="B37:O37"/>
    <mergeCell ref="B36:O36"/>
    <mergeCell ref="C17:D17"/>
    <mergeCell ref="F17:I17"/>
    <mergeCell ref="B33:O33"/>
    <mergeCell ref="B30:K30"/>
    <mergeCell ref="C20:P20"/>
    <mergeCell ref="C21:P21"/>
    <mergeCell ref="J2:K2"/>
    <mergeCell ref="H16:I16"/>
    <mergeCell ref="B6:I6"/>
    <mergeCell ref="F5:I5"/>
    <mergeCell ref="F10:G10"/>
    <mergeCell ref="F11:G11"/>
    <mergeCell ref="F12:G12"/>
    <mergeCell ref="F13:G13"/>
    <mergeCell ref="F14:G14"/>
    <mergeCell ref="B2:H2"/>
    <mergeCell ref="G3:H3"/>
    <mergeCell ref="B3:C3"/>
    <mergeCell ref="H11:I11"/>
    <mergeCell ref="B12:B13"/>
    <mergeCell ref="C12:D13"/>
    <mergeCell ref="F15:I15"/>
    <mergeCell ref="B5:E5"/>
    <mergeCell ref="C14:D14"/>
    <mergeCell ref="B15:B16"/>
    <mergeCell ref="B4:C4"/>
    <mergeCell ref="C15:D16"/>
    <mergeCell ref="B27:O27"/>
    <mergeCell ref="C18:P18"/>
    <mergeCell ref="C19:P19"/>
    <mergeCell ref="F9:G9"/>
    <mergeCell ref="H9:I9"/>
    <mergeCell ref="B28:O28"/>
    <mergeCell ref="B31:K31"/>
    <mergeCell ref="B32:K32"/>
    <mergeCell ref="B22:O22"/>
    <mergeCell ref="B29:J29"/>
    <mergeCell ref="B25:O25"/>
    <mergeCell ref="B26:O26"/>
    <mergeCell ref="J4:K4"/>
    <mergeCell ref="B9:E9"/>
    <mergeCell ref="F16:G16"/>
    <mergeCell ref="B10:B11"/>
    <mergeCell ref="C10:D11"/>
    <mergeCell ref="H10:I10"/>
    <mergeCell ref="G4:H4"/>
    <mergeCell ref="H14:I14"/>
    <mergeCell ref="H12:I12"/>
    <mergeCell ref="H13:I13"/>
  </mergeCells>
  <printOptions/>
  <pageMargins left="0.2755905511811024" right="0.35433070866141736" top="0.35433070866141736" bottom="0.4330708661417323" header="0.31496062992125984" footer="0.31496062992125984"/>
  <pageSetup fitToHeight="0" horizontalDpi="600" verticalDpi="600" orientation="portrait" paperSize="9" scale="40" r:id="rId2"/>
  <drawing r:id="rId1"/>
</worksheet>
</file>

<file path=xl/worksheets/sheet3.xml><?xml version="1.0" encoding="utf-8"?>
<worksheet xmlns="http://schemas.openxmlformats.org/spreadsheetml/2006/main" xmlns:r="http://schemas.openxmlformats.org/officeDocument/2006/relationships">
  <dimension ref="B2:R20"/>
  <sheetViews>
    <sheetView showGridLines="0" zoomScale="55" zoomScaleNormal="55" zoomScalePageLayoutView="0" workbookViewId="0" topLeftCell="A1">
      <selection activeCell="J20" sqref="J20"/>
    </sheetView>
  </sheetViews>
  <sheetFormatPr defaultColWidth="8.875" defaultRowHeight="15.75"/>
  <cols>
    <col min="1" max="1" width="8.875" style="91" customWidth="1"/>
    <col min="2" max="2" width="22.50390625" style="98" customWidth="1"/>
    <col min="3" max="3" width="28.00390625" style="98" customWidth="1"/>
    <col min="4" max="4" width="27.75390625" style="98" customWidth="1"/>
    <col min="5" max="5" width="21.875" style="98" customWidth="1"/>
    <col min="6" max="8" width="33.125" style="98" customWidth="1"/>
    <col min="9" max="9" width="31.375" style="98" customWidth="1"/>
    <col min="10" max="10" width="43.50390625" style="98" customWidth="1"/>
    <col min="11" max="11" width="19.125" style="98" customWidth="1"/>
    <col min="12" max="12" width="17.00390625" style="98" bestFit="1" customWidth="1"/>
    <col min="13" max="13" width="3.875" style="95" customWidth="1"/>
    <col min="14" max="14" width="18.125" style="95" customWidth="1"/>
    <col min="15" max="15" width="14.125" style="95" customWidth="1"/>
    <col min="16" max="16" width="12.50390625" style="95" customWidth="1"/>
    <col min="17" max="17" width="10.875" style="95" customWidth="1"/>
    <col min="18" max="18" width="12.00390625" style="95" customWidth="1"/>
    <col min="19" max="16384" width="8.875" style="98" customWidth="1"/>
  </cols>
  <sheetData>
    <row r="2" spans="2:13" s="91" customFormat="1" ht="22.5" customHeight="1">
      <c r="B2" s="71" t="s">
        <v>72</v>
      </c>
      <c r="C2" s="72">
        <f>'輸入區'!C9</f>
        <v>45</v>
      </c>
      <c r="D2" s="92"/>
      <c r="E2" s="93"/>
      <c r="F2" s="77" t="s">
        <v>67</v>
      </c>
      <c r="G2" s="78"/>
      <c r="H2" s="79"/>
      <c r="I2" s="79"/>
      <c r="J2" s="79"/>
      <c r="L2" s="94"/>
      <c r="M2" s="95"/>
    </row>
    <row r="3" spans="2:12" ht="22.5" customHeight="1">
      <c r="B3" s="71" t="s">
        <v>65</v>
      </c>
      <c r="C3" s="72">
        <f>'輸入區'!C10</f>
        <v>1</v>
      </c>
      <c r="D3" s="96"/>
      <c r="E3" s="97"/>
      <c r="F3" s="80" t="s">
        <v>68</v>
      </c>
      <c r="G3" s="81" t="s">
        <v>69</v>
      </c>
      <c r="H3" s="81" t="s">
        <v>70</v>
      </c>
      <c r="I3" s="82" t="s">
        <v>71</v>
      </c>
      <c r="J3" s="79"/>
      <c r="L3" s="4"/>
    </row>
    <row r="4" spans="2:12" ht="22.5" customHeight="1">
      <c r="B4" s="71" t="s">
        <v>66</v>
      </c>
      <c r="C4" s="72">
        <f>'輸入區'!C11</f>
        <v>1</v>
      </c>
      <c r="D4" s="99"/>
      <c r="E4" s="100"/>
      <c r="F4" s="83">
        <f>YEAR('輸入區'!$K$1)-1911</f>
        <v>113</v>
      </c>
      <c r="G4" s="84">
        <f>C2</f>
        <v>45</v>
      </c>
      <c r="H4" s="85">
        <f>IF(F5&gt;=G5,F4-G4,F4-G4-1)</f>
        <v>68</v>
      </c>
      <c r="I4" s="86"/>
      <c r="J4" s="79"/>
      <c r="K4" s="101"/>
      <c r="L4" s="4"/>
    </row>
    <row r="5" spans="2:12" ht="22.5" customHeight="1">
      <c r="B5" s="73" t="s">
        <v>73</v>
      </c>
      <c r="C5" s="74">
        <f>I6</f>
        <v>68</v>
      </c>
      <c r="D5" s="102"/>
      <c r="E5" s="100"/>
      <c r="F5" s="83">
        <f>MONTH('輸入區'!$K$1)</f>
        <v>1</v>
      </c>
      <c r="G5" s="84">
        <f>C3</f>
        <v>1</v>
      </c>
      <c r="H5" s="85">
        <f>IF(F5&gt;=G5,IF(F6&gt;=G6,F5-G5,F5-G5-1),IF(F6&gt;=G6,F5+12-G5,F5+12-1-G5))</f>
        <v>0</v>
      </c>
      <c r="I5" s="86">
        <f>IF(H5&gt;6,1,IF(H5=6,IF(H6&gt;0,1,0),0))</f>
        <v>0</v>
      </c>
      <c r="J5" s="79"/>
      <c r="K5" s="101"/>
      <c r="L5" s="4"/>
    </row>
    <row r="6" spans="2:12" ht="22.5" customHeight="1">
      <c r="B6" s="75" t="s">
        <v>74</v>
      </c>
      <c r="C6" s="76" t="str">
        <f>輸入區!Sex_type</f>
        <v>女性</v>
      </c>
      <c r="D6" s="96"/>
      <c r="E6" s="100"/>
      <c r="F6" s="87">
        <f>DAY('輸入區'!$K$1)</f>
        <v>30</v>
      </c>
      <c r="G6" s="88">
        <f>C4</f>
        <v>1</v>
      </c>
      <c r="H6" s="89">
        <f>IF(F6&gt;=G6,F6-G6,F6+30-G6)</f>
        <v>29</v>
      </c>
      <c r="I6" s="90">
        <f>H4+I5</f>
        <v>68</v>
      </c>
      <c r="J6" s="79" t="s">
        <v>75</v>
      </c>
      <c r="K6" s="101"/>
      <c r="L6" s="4"/>
    </row>
    <row r="7" spans="2:12" ht="22.5" customHeight="1">
      <c r="B7" s="75" t="s">
        <v>76</v>
      </c>
      <c r="C7" s="76" t="str">
        <f>輸入區!P_mode</f>
        <v>季繳</v>
      </c>
      <c r="D7" s="104"/>
      <c r="E7" s="100"/>
      <c r="F7" s="103"/>
      <c r="G7" s="103"/>
      <c r="H7" s="103"/>
      <c r="I7" s="103"/>
      <c r="J7" s="103"/>
      <c r="K7" s="101"/>
      <c r="L7" s="4"/>
    </row>
    <row r="8" spans="2:12" ht="22.5" customHeight="1">
      <c r="B8" s="107"/>
      <c r="C8" s="108"/>
      <c r="D8" s="109"/>
      <c r="E8" s="100"/>
      <c r="F8" s="105" t="s">
        <v>77</v>
      </c>
      <c r="G8" s="106"/>
      <c r="H8" s="106"/>
      <c r="I8" s="106"/>
      <c r="J8" s="106"/>
      <c r="K8" s="101"/>
      <c r="L8" s="4"/>
    </row>
    <row r="9" spans="2:12" ht="22.5" customHeight="1">
      <c r="B9" s="113" t="s">
        <v>83</v>
      </c>
      <c r="C9" s="114"/>
      <c r="D9" s="115"/>
      <c r="E9" s="100"/>
      <c r="F9" s="110" t="s">
        <v>78</v>
      </c>
      <c r="G9" s="111" t="s">
        <v>79</v>
      </c>
      <c r="H9" s="111" t="s">
        <v>80</v>
      </c>
      <c r="I9" s="111" t="s">
        <v>81</v>
      </c>
      <c r="J9" s="112" t="s">
        <v>82</v>
      </c>
      <c r="K9" s="101"/>
      <c r="L9" s="4"/>
    </row>
    <row r="10" spans="2:12" ht="22.5" customHeight="1">
      <c r="B10" s="122" t="s">
        <v>85</v>
      </c>
      <c r="C10" s="123"/>
      <c r="D10" s="115"/>
      <c r="E10" s="116" t="s">
        <v>84</v>
      </c>
      <c r="F10" s="117" t="str">
        <f>IF(C6="男性",1,IF(C6="女性",2,FALSE))&amp;C5&amp;IF(D13="繳費10年/保障10年",1010,IF(D13="繳費20年/保障20年",2020,"Checking"))</f>
        <v>2682020</v>
      </c>
      <c r="G10" s="118">
        <v>10000</v>
      </c>
      <c r="H10" s="119" t="str">
        <f>C7</f>
        <v>季繳</v>
      </c>
      <c r="I10" s="120">
        <f>VLOOKUP(H10,$G$15:$H$18,2,FALSE)</f>
        <v>0.262</v>
      </c>
      <c r="J10" s="121">
        <f>_xlfn.IFERROR(ROUND(VLOOKUP($F$10,IF(D13="繳費10年/保障10年",'GP factors'!$B$5:$G$66,IF(D13="繳費20年/保障20年",'GP factors'!$I$5:$N$46,"Checking")),6,FALSE)*I10*$D$12/$G$10,0),"請檢查是否超過或低於承保年齡")</f>
        <v>4834</v>
      </c>
      <c r="L10" s="4"/>
    </row>
    <row r="11" spans="2:12" ht="22.5" customHeight="1">
      <c r="B11" s="100"/>
      <c r="C11" s="100"/>
      <c r="D11" s="115"/>
      <c r="E11" s="116"/>
      <c r="F11" s="116" t="s">
        <v>84</v>
      </c>
      <c r="G11" s="116" t="s">
        <v>84</v>
      </c>
      <c r="H11" s="116" t="s">
        <v>84</v>
      </c>
      <c r="I11" s="116" t="s">
        <v>84</v>
      </c>
      <c r="J11" s="116" t="s">
        <v>84</v>
      </c>
      <c r="K11" s="101"/>
      <c r="L11" s="4"/>
    </row>
    <row r="12" spans="2:12" ht="22.5" customHeight="1">
      <c r="B12" s="259" t="s">
        <v>94</v>
      </c>
      <c r="C12" s="124" t="s">
        <v>86</v>
      </c>
      <c r="D12" s="125">
        <f>'輸入區'!I10*10000</f>
        <v>500000</v>
      </c>
      <c r="E12" s="116" t="s">
        <v>84</v>
      </c>
      <c r="F12" s="116" t="s">
        <v>84</v>
      </c>
      <c r="G12" s="116" t="s">
        <v>84</v>
      </c>
      <c r="H12" s="116" t="s">
        <v>84</v>
      </c>
      <c r="I12" s="116" t="s">
        <v>84</v>
      </c>
      <c r="J12" s="116" t="s">
        <v>84</v>
      </c>
      <c r="K12" s="101"/>
      <c r="L12" s="4"/>
    </row>
    <row r="13" spans="2:12" ht="22.5" customHeight="1">
      <c r="B13" s="260"/>
      <c r="C13" s="134" t="s">
        <v>95</v>
      </c>
      <c r="D13" s="127" t="str">
        <f>'輸入區'!I7</f>
        <v>繳費20年/保障20年</v>
      </c>
      <c r="E13" s="116" t="s">
        <v>84</v>
      </c>
      <c r="F13" s="103"/>
      <c r="G13" s="103"/>
      <c r="H13" s="103"/>
      <c r="I13" s="103"/>
      <c r="J13" s="103"/>
      <c r="K13" s="126"/>
      <c r="L13" s="4"/>
    </row>
    <row r="14" spans="5:13" s="91" customFormat="1" ht="22.5" customHeight="1">
      <c r="E14" s="103"/>
      <c r="F14" s="110" t="s">
        <v>87</v>
      </c>
      <c r="G14" s="111" t="s">
        <v>80</v>
      </c>
      <c r="H14" s="112" t="s">
        <v>81</v>
      </c>
      <c r="I14" s="103"/>
      <c r="J14" s="103"/>
      <c r="K14" s="95"/>
      <c r="L14" s="4"/>
      <c r="M14" s="95"/>
    </row>
    <row r="15" spans="2:12" ht="22.5" customHeight="1">
      <c r="B15" s="100"/>
      <c r="C15" s="100"/>
      <c r="D15" s="131"/>
      <c r="E15" s="103"/>
      <c r="F15" s="128" t="s">
        <v>88</v>
      </c>
      <c r="G15" s="129" t="s">
        <v>89</v>
      </c>
      <c r="H15" s="130">
        <v>1</v>
      </c>
      <c r="I15" s="103"/>
      <c r="J15" s="103"/>
      <c r="K15" s="95"/>
      <c r="L15" s="91"/>
    </row>
    <row r="16" spans="2:12" ht="22.5" customHeight="1">
      <c r="B16" s="91"/>
      <c r="C16" s="91"/>
      <c r="D16" s="91"/>
      <c r="E16" s="103"/>
      <c r="F16" s="128" t="s">
        <v>90</v>
      </c>
      <c r="G16" s="129" t="s">
        <v>91</v>
      </c>
      <c r="H16" s="130">
        <v>0.52</v>
      </c>
      <c r="I16" s="103"/>
      <c r="J16" s="103"/>
      <c r="K16" s="95"/>
      <c r="L16" s="91"/>
    </row>
    <row r="17" spans="2:12" ht="22.5" customHeight="1">
      <c r="B17" s="91"/>
      <c r="C17" s="91"/>
      <c r="D17" s="91"/>
      <c r="E17" s="103"/>
      <c r="F17" s="128"/>
      <c r="G17" s="129" t="s">
        <v>92</v>
      </c>
      <c r="H17" s="130">
        <v>0.262</v>
      </c>
      <c r="I17" s="103"/>
      <c r="J17" s="103"/>
      <c r="K17" s="95"/>
      <c r="L17" s="91"/>
    </row>
    <row r="18" spans="2:12" ht="22.5" customHeight="1">
      <c r="B18" s="91"/>
      <c r="C18" s="91"/>
      <c r="D18" s="91"/>
      <c r="E18" s="103"/>
      <c r="F18" s="117"/>
      <c r="G18" s="132" t="s">
        <v>93</v>
      </c>
      <c r="H18" s="133">
        <v>0.088</v>
      </c>
      <c r="I18" s="103"/>
      <c r="J18" s="103"/>
      <c r="K18" s="95"/>
      <c r="L18" s="91"/>
    </row>
    <row r="19" spans="2:12" ht="22.5" customHeight="1">
      <c r="B19" s="95"/>
      <c r="C19" s="95"/>
      <c r="D19" s="95"/>
      <c r="E19" s="103"/>
      <c r="F19" s="103"/>
      <c r="G19" s="103"/>
      <c r="H19" s="103"/>
      <c r="I19" s="103"/>
      <c r="J19" s="103"/>
      <c r="K19" s="95"/>
      <c r="L19" s="91"/>
    </row>
    <row r="20" spans="5:18" ht="30" customHeight="1">
      <c r="E20" s="95"/>
      <c r="F20" s="95"/>
      <c r="G20" s="95"/>
      <c r="H20" s="95"/>
      <c r="I20" s="95"/>
      <c r="J20" s="95"/>
      <c r="K20" s="95"/>
      <c r="L20" s="95"/>
      <c r="P20" s="98"/>
      <c r="Q20" s="98"/>
      <c r="R20" s="98"/>
    </row>
  </sheetData>
  <sheetProtection sheet="1" objects="1" scenarios="1"/>
  <mergeCells count="1">
    <mergeCell ref="B12:B13"/>
  </mergeCells>
  <dataValidations count="2">
    <dataValidation type="whole" allowBlank="1" showErrorMessage="1" errorTitle="123" error="123" sqref="C5">
      <formula1>20</formula1>
      <formula2>U13</formula2>
    </dataValidation>
    <dataValidation allowBlank="1" showInputMessage="1" showErrorMessage="1" imeMode="off" sqref="C2:C4"/>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545"/>
  <sheetViews>
    <sheetView showGridLines="0" zoomScale="55" zoomScaleNormal="55" zoomScalePageLayoutView="0" workbookViewId="0" topLeftCell="A1">
      <selection activeCell="F5" sqref="F5:I5"/>
    </sheetView>
  </sheetViews>
  <sheetFormatPr defaultColWidth="9.00390625" defaultRowHeight="15.75"/>
  <cols>
    <col min="2" max="7" width="11.00390625" style="64" customWidth="1"/>
    <col min="9" max="14" width="11.00390625" style="64" customWidth="1"/>
  </cols>
  <sheetData>
    <row r="1" spans="2:9" ht="18.75">
      <c r="B1" s="63" t="s">
        <v>63</v>
      </c>
      <c r="I1" s="63" t="s">
        <v>64</v>
      </c>
    </row>
    <row r="2" spans="7:14" ht="16.5">
      <c r="G2" s="65" t="s">
        <v>96</v>
      </c>
      <c r="N2" s="65" t="s">
        <v>96</v>
      </c>
    </row>
    <row r="3" spans="2:14" ht="16.5">
      <c r="B3" s="66">
        <v>1</v>
      </c>
      <c r="C3" s="66">
        <v>2</v>
      </c>
      <c r="D3" s="66">
        <v>3</v>
      </c>
      <c r="E3" s="66">
        <v>4</v>
      </c>
      <c r="F3" s="66">
        <v>5</v>
      </c>
      <c r="G3" s="66">
        <v>6</v>
      </c>
      <c r="I3" s="66">
        <v>1</v>
      </c>
      <c r="J3" s="66">
        <v>2</v>
      </c>
      <c r="K3" s="66">
        <v>3</v>
      </c>
      <c r="L3" s="66">
        <v>4</v>
      </c>
      <c r="M3" s="66">
        <v>5</v>
      </c>
      <c r="N3" s="66">
        <v>6</v>
      </c>
    </row>
    <row r="4" spans="2:14" ht="16.5">
      <c r="B4" s="67" t="s">
        <v>51</v>
      </c>
      <c r="C4" s="67" t="s">
        <v>52</v>
      </c>
      <c r="D4" s="67" t="s">
        <v>53</v>
      </c>
      <c r="E4" s="67" t="s">
        <v>54</v>
      </c>
      <c r="F4" s="67" t="s">
        <v>55</v>
      </c>
      <c r="G4" s="68" t="s">
        <v>56</v>
      </c>
      <c r="I4" s="67" t="s">
        <v>57</v>
      </c>
      <c r="J4" s="67" t="s">
        <v>58</v>
      </c>
      <c r="K4" s="67" t="s">
        <v>59</v>
      </c>
      <c r="L4" s="67" t="s">
        <v>60</v>
      </c>
      <c r="M4" s="67" t="s">
        <v>61</v>
      </c>
      <c r="N4" s="68" t="s">
        <v>62</v>
      </c>
    </row>
    <row r="5" spans="2:14" ht="16.5">
      <c r="B5" s="145" t="str">
        <f>C5&amp;D5&amp;E5&amp;F5</f>
        <v>1501010</v>
      </c>
      <c r="C5" s="135">
        <v>1</v>
      </c>
      <c r="D5" s="135">
        <v>50</v>
      </c>
      <c r="E5" s="135">
        <v>10</v>
      </c>
      <c r="F5" s="135">
        <v>10</v>
      </c>
      <c r="G5" s="136">
        <v>40</v>
      </c>
      <c r="I5" s="145" t="str">
        <f>J5&amp;K5&amp;L5&amp;M5</f>
        <v>1502020</v>
      </c>
      <c r="J5" s="135">
        <v>1</v>
      </c>
      <c r="K5" s="135">
        <v>50</v>
      </c>
      <c r="L5" s="135">
        <v>20</v>
      </c>
      <c r="M5" s="135">
        <v>20</v>
      </c>
      <c r="N5" s="136">
        <v>66</v>
      </c>
    </row>
    <row r="6" spans="2:14" ht="16.5">
      <c r="B6" s="146" t="str">
        <f aca="true" t="shared" si="0" ref="B6:B66">C6&amp;D6&amp;E6&amp;F6</f>
        <v>1511010</v>
      </c>
      <c r="C6" s="137">
        <v>1</v>
      </c>
      <c r="D6" s="137">
        <v>51</v>
      </c>
      <c r="E6" s="137">
        <v>10</v>
      </c>
      <c r="F6" s="137">
        <v>10</v>
      </c>
      <c r="G6" s="138">
        <v>43</v>
      </c>
      <c r="I6" s="146" t="str">
        <f aca="true" t="shared" si="1" ref="I6:I46">J6&amp;K6&amp;L6&amp;M6</f>
        <v>1512020</v>
      </c>
      <c r="J6" s="137">
        <v>1</v>
      </c>
      <c r="K6" s="137">
        <v>51</v>
      </c>
      <c r="L6" s="137">
        <v>20</v>
      </c>
      <c r="M6" s="137">
        <v>20</v>
      </c>
      <c r="N6" s="138">
        <v>73</v>
      </c>
    </row>
    <row r="7" spans="2:14" ht="16.5">
      <c r="B7" s="146" t="str">
        <f t="shared" si="0"/>
        <v>1521010</v>
      </c>
      <c r="C7" s="137">
        <v>1</v>
      </c>
      <c r="D7" s="137">
        <v>52</v>
      </c>
      <c r="E7" s="137">
        <v>10</v>
      </c>
      <c r="F7" s="137">
        <v>10</v>
      </c>
      <c r="G7" s="138">
        <v>46</v>
      </c>
      <c r="I7" s="146" t="str">
        <f t="shared" si="1"/>
        <v>1522020</v>
      </c>
      <c r="J7" s="137">
        <v>1</v>
      </c>
      <c r="K7" s="137">
        <v>52</v>
      </c>
      <c r="L7" s="137">
        <v>20</v>
      </c>
      <c r="M7" s="137">
        <v>20</v>
      </c>
      <c r="N7" s="138">
        <v>81</v>
      </c>
    </row>
    <row r="8" spans="2:14" ht="16.5">
      <c r="B8" s="146" t="str">
        <f t="shared" si="0"/>
        <v>1531010</v>
      </c>
      <c r="C8" s="137">
        <v>1</v>
      </c>
      <c r="D8" s="137">
        <v>53</v>
      </c>
      <c r="E8" s="137">
        <v>10</v>
      </c>
      <c r="F8" s="137">
        <v>10</v>
      </c>
      <c r="G8" s="138">
        <v>50</v>
      </c>
      <c r="I8" s="146" t="str">
        <f t="shared" si="1"/>
        <v>1532020</v>
      </c>
      <c r="J8" s="137">
        <v>1</v>
      </c>
      <c r="K8" s="137">
        <v>53</v>
      </c>
      <c r="L8" s="137">
        <v>20</v>
      </c>
      <c r="M8" s="137">
        <v>20</v>
      </c>
      <c r="N8" s="138">
        <v>89</v>
      </c>
    </row>
    <row r="9" spans="2:14" ht="16.5">
      <c r="B9" s="146" t="str">
        <f t="shared" si="0"/>
        <v>1541010</v>
      </c>
      <c r="C9" s="137">
        <v>1</v>
      </c>
      <c r="D9" s="137">
        <v>54</v>
      </c>
      <c r="E9" s="137">
        <v>10</v>
      </c>
      <c r="F9" s="137">
        <v>10</v>
      </c>
      <c r="G9" s="138">
        <v>54</v>
      </c>
      <c r="I9" s="146" t="str">
        <f t="shared" si="1"/>
        <v>1542020</v>
      </c>
      <c r="J9" s="137">
        <v>1</v>
      </c>
      <c r="K9" s="137">
        <v>54</v>
      </c>
      <c r="L9" s="137">
        <v>20</v>
      </c>
      <c r="M9" s="137">
        <v>20</v>
      </c>
      <c r="N9" s="138">
        <v>99</v>
      </c>
    </row>
    <row r="10" spans="2:14" ht="16.5">
      <c r="B10" s="145" t="str">
        <f t="shared" si="0"/>
        <v>1551010</v>
      </c>
      <c r="C10" s="135">
        <v>1</v>
      </c>
      <c r="D10" s="135">
        <v>55</v>
      </c>
      <c r="E10" s="135">
        <v>10</v>
      </c>
      <c r="F10" s="135">
        <v>10</v>
      </c>
      <c r="G10" s="136">
        <v>59</v>
      </c>
      <c r="I10" s="145" t="str">
        <f t="shared" si="1"/>
        <v>1552020</v>
      </c>
      <c r="J10" s="135">
        <v>1</v>
      </c>
      <c r="K10" s="135">
        <v>55</v>
      </c>
      <c r="L10" s="135">
        <v>20</v>
      </c>
      <c r="M10" s="135">
        <v>20</v>
      </c>
      <c r="N10" s="136">
        <v>109</v>
      </c>
    </row>
    <row r="11" spans="2:14" ht="16.5">
      <c r="B11" s="146" t="str">
        <f t="shared" si="0"/>
        <v>1561010</v>
      </c>
      <c r="C11" s="137">
        <v>1</v>
      </c>
      <c r="D11" s="137">
        <v>56</v>
      </c>
      <c r="E11" s="137">
        <v>10</v>
      </c>
      <c r="F11" s="137">
        <v>10</v>
      </c>
      <c r="G11" s="138">
        <v>65</v>
      </c>
      <c r="I11" s="146" t="str">
        <f t="shared" si="1"/>
        <v>1562020</v>
      </c>
      <c r="J11" s="137">
        <v>1</v>
      </c>
      <c r="K11" s="137">
        <v>56</v>
      </c>
      <c r="L11" s="137">
        <v>20</v>
      </c>
      <c r="M11" s="137">
        <v>20</v>
      </c>
      <c r="N11" s="138">
        <v>120</v>
      </c>
    </row>
    <row r="12" spans="2:14" ht="16.5">
      <c r="B12" s="146" t="str">
        <f t="shared" si="0"/>
        <v>1571010</v>
      </c>
      <c r="C12" s="137">
        <v>1</v>
      </c>
      <c r="D12" s="137">
        <v>57</v>
      </c>
      <c r="E12" s="137">
        <v>10</v>
      </c>
      <c r="F12" s="137">
        <v>10</v>
      </c>
      <c r="G12" s="138">
        <v>72</v>
      </c>
      <c r="I12" s="146" t="str">
        <f t="shared" si="1"/>
        <v>1572020</v>
      </c>
      <c r="J12" s="137">
        <v>1</v>
      </c>
      <c r="K12" s="137">
        <v>57</v>
      </c>
      <c r="L12" s="137">
        <v>20</v>
      </c>
      <c r="M12" s="137">
        <v>20</v>
      </c>
      <c r="N12" s="138">
        <v>133</v>
      </c>
    </row>
    <row r="13" spans="2:14" ht="16.5">
      <c r="B13" s="146" t="str">
        <f t="shared" si="0"/>
        <v>1581010</v>
      </c>
      <c r="C13" s="137">
        <v>1</v>
      </c>
      <c r="D13" s="137">
        <v>58</v>
      </c>
      <c r="E13" s="137">
        <v>10</v>
      </c>
      <c r="F13" s="137">
        <v>10</v>
      </c>
      <c r="G13" s="138">
        <v>80</v>
      </c>
      <c r="I13" s="146" t="str">
        <f t="shared" si="1"/>
        <v>1582020</v>
      </c>
      <c r="J13" s="137">
        <v>1</v>
      </c>
      <c r="K13" s="137">
        <v>58</v>
      </c>
      <c r="L13" s="137">
        <v>20</v>
      </c>
      <c r="M13" s="137">
        <v>20</v>
      </c>
      <c r="N13" s="138">
        <v>147</v>
      </c>
    </row>
    <row r="14" spans="2:14" ht="16.5">
      <c r="B14" s="146" t="str">
        <f t="shared" si="0"/>
        <v>1591010</v>
      </c>
      <c r="C14" s="137">
        <v>1</v>
      </c>
      <c r="D14" s="137">
        <v>59</v>
      </c>
      <c r="E14" s="137">
        <v>10</v>
      </c>
      <c r="F14" s="137">
        <v>10</v>
      </c>
      <c r="G14" s="138">
        <v>89</v>
      </c>
      <c r="I14" s="146" t="str">
        <f t="shared" si="1"/>
        <v>1592020</v>
      </c>
      <c r="J14" s="137">
        <v>1</v>
      </c>
      <c r="K14" s="137">
        <v>59</v>
      </c>
      <c r="L14" s="137">
        <v>20</v>
      </c>
      <c r="M14" s="137">
        <v>20</v>
      </c>
      <c r="N14" s="138">
        <v>161</v>
      </c>
    </row>
    <row r="15" spans="2:14" ht="16.5">
      <c r="B15" s="145" t="str">
        <f t="shared" si="0"/>
        <v>1601010</v>
      </c>
      <c r="C15" s="135">
        <v>1</v>
      </c>
      <c r="D15" s="135">
        <v>60</v>
      </c>
      <c r="E15" s="135">
        <v>10</v>
      </c>
      <c r="F15" s="135">
        <v>10</v>
      </c>
      <c r="G15" s="136">
        <v>100</v>
      </c>
      <c r="I15" s="145" t="str">
        <f t="shared" si="1"/>
        <v>1602020</v>
      </c>
      <c r="J15" s="135">
        <v>1</v>
      </c>
      <c r="K15" s="135">
        <v>60</v>
      </c>
      <c r="L15" s="135">
        <v>20</v>
      </c>
      <c r="M15" s="135">
        <v>20</v>
      </c>
      <c r="N15" s="136">
        <v>176</v>
      </c>
    </row>
    <row r="16" spans="2:14" ht="16.5">
      <c r="B16" s="146" t="str">
        <f t="shared" si="0"/>
        <v>1611010</v>
      </c>
      <c r="C16" s="137">
        <v>1</v>
      </c>
      <c r="D16" s="137">
        <v>61</v>
      </c>
      <c r="E16" s="137">
        <v>10</v>
      </c>
      <c r="F16" s="137">
        <v>10</v>
      </c>
      <c r="G16" s="138">
        <v>112</v>
      </c>
      <c r="I16" s="146" t="str">
        <f t="shared" si="1"/>
        <v>1612020</v>
      </c>
      <c r="J16" s="137">
        <v>1</v>
      </c>
      <c r="K16" s="137">
        <v>61</v>
      </c>
      <c r="L16" s="137">
        <v>20</v>
      </c>
      <c r="M16" s="137">
        <v>20</v>
      </c>
      <c r="N16" s="138">
        <v>193</v>
      </c>
    </row>
    <row r="17" spans="2:14" ht="16.5">
      <c r="B17" s="146" t="str">
        <f t="shared" si="0"/>
        <v>1621010</v>
      </c>
      <c r="C17" s="137">
        <v>1</v>
      </c>
      <c r="D17" s="137">
        <v>62</v>
      </c>
      <c r="E17" s="137">
        <v>10</v>
      </c>
      <c r="F17" s="137">
        <v>10</v>
      </c>
      <c r="G17" s="138">
        <v>127</v>
      </c>
      <c r="I17" s="146" t="str">
        <f t="shared" si="1"/>
        <v>1622020</v>
      </c>
      <c r="J17" s="137">
        <v>1</v>
      </c>
      <c r="K17" s="137">
        <v>62</v>
      </c>
      <c r="L17" s="137">
        <v>20</v>
      </c>
      <c r="M17" s="137">
        <v>20</v>
      </c>
      <c r="N17" s="138">
        <v>210</v>
      </c>
    </row>
    <row r="18" spans="2:14" ht="16.5">
      <c r="B18" s="146" t="str">
        <f t="shared" si="0"/>
        <v>1631010</v>
      </c>
      <c r="C18" s="137">
        <v>1</v>
      </c>
      <c r="D18" s="137">
        <v>63</v>
      </c>
      <c r="E18" s="137">
        <v>10</v>
      </c>
      <c r="F18" s="137">
        <v>10</v>
      </c>
      <c r="G18" s="138">
        <v>142</v>
      </c>
      <c r="I18" s="146" t="str">
        <f t="shared" si="1"/>
        <v>1632020</v>
      </c>
      <c r="J18" s="137">
        <v>1</v>
      </c>
      <c r="K18" s="137">
        <v>63</v>
      </c>
      <c r="L18" s="137">
        <v>20</v>
      </c>
      <c r="M18" s="137">
        <v>20</v>
      </c>
      <c r="N18" s="138">
        <v>229</v>
      </c>
    </row>
    <row r="19" spans="2:14" ht="16.5">
      <c r="B19" s="146" t="str">
        <f t="shared" si="0"/>
        <v>1641010</v>
      </c>
      <c r="C19" s="137">
        <v>1</v>
      </c>
      <c r="D19" s="137">
        <v>64</v>
      </c>
      <c r="E19" s="137">
        <v>10</v>
      </c>
      <c r="F19" s="137">
        <v>10</v>
      </c>
      <c r="G19" s="138">
        <v>159</v>
      </c>
      <c r="I19" s="146" t="str">
        <f t="shared" si="1"/>
        <v>1642020</v>
      </c>
      <c r="J19" s="137">
        <v>1</v>
      </c>
      <c r="K19" s="137">
        <v>64</v>
      </c>
      <c r="L19" s="137">
        <v>20</v>
      </c>
      <c r="M19" s="137">
        <v>20</v>
      </c>
      <c r="N19" s="138">
        <v>248</v>
      </c>
    </row>
    <row r="20" spans="2:14" ht="16.5">
      <c r="B20" s="145" t="str">
        <f t="shared" si="0"/>
        <v>1651010</v>
      </c>
      <c r="C20" s="135">
        <v>1</v>
      </c>
      <c r="D20" s="135">
        <v>65</v>
      </c>
      <c r="E20" s="135">
        <v>10</v>
      </c>
      <c r="F20" s="135">
        <v>10</v>
      </c>
      <c r="G20" s="136">
        <v>178</v>
      </c>
      <c r="I20" s="145" t="str">
        <f t="shared" si="1"/>
        <v>1652020</v>
      </c>
      <c r="J20" s="135">
        <v>1</v>
      </c>
      <c r="K20" s="135">
        <v>65</v>
      </c>
      <c r="L20" s="135">
        <v>20</v>
      </c>
      <c r="M20" s="135">
        <v>20</v>
      </c>
      <c r="N20" s="136">
        <v>268</v>
      </c>
    </row>
    <row r="21" spans="2:14" ht="16.5">
      <c r="B21" s="146" t="str">
        <f t="shared" si="0"/>
        <v>1661010</v>
      </c>
      <c r="C21" s="137">
        <v>1</v>
      </c>
      <c r="D21" s="137">
        <v>66</v>
      </c>
      <c r="E21" s="137">
        <v>10</v>
      </c>
      <c r="F21" s="137">
        <v>10</v>
      </c>
      <c r="G21" s="138">
        <v>198</v>
      </c>
      <c r="I21" s="146" t="str">
        <f t="shared" si="1"/>
        <v>1662020</v>
      </c>
      <c r="J21" s="137">
        <v>1</v>
      </c>
      <c r="K21" s="137">
        <v>66</v>
      </c>
      <c r="L21" s="137">
        <v>20</v>
      </c>
      <c r="M21" s="137">
        <v>20</v>
      </c>
      <c r="N21" s="138">
        <v>289</v>
      </c>
    </row>
    <row r="22" spans="2:14" ht="16.5">
      <c r="B22" s="146" t="str">
        <f t="shared" si="0"/>
        <v>1671010</v>
      </c>
      <c r="C22" s="137">
        <v>1</v>
      </c>
      <c r="D22" s="137">
        <v>67</v>
      </c>
      <c r="E22" s="137">
        <v>10</v>
      </c>
      <c r="F22" s="137">
        <v>10</v>
      </c>
      <c r="G22" s="138">
        <v>219</v>
      </c>
      <c r="I22" s="146" t="str">
        <f t="shared" si="1"/>
        <v>1672020</v>
      </c>
      <c r="J22" s="137">
        <v>1</v>
      </c>
      <c r="K22" s="137">
        <v>67</v>
      </c>
      <c r="L22" s="137">
        <v>20</v>
      </c>
      <c r="M22" s="137">
        <v>20</v>
      </c>
      <c r="N22" s="138">
        <v>311</v>
      </c>
    </row>
    <row r="23" spans="2:14" ht="16.5">
      <c r="B23" s="146" t="str">
        <f t="shared" si="0"/>
        <v>1681010</v>
      </c>
      <c r="C23" s="137">
        <v>1</v>
      </c>
      <c r="D23" s="137">
        <v>68</v>
      </c>
      <c r="E23" s="137">
        <v>10</v>
      </c>
      <c r="F23" s="137">
        <v>10</v>
      </c>
      <c r="G23" s="138">
        <v>242</v>
      </c>
      <c r="I23" s="146" t="str">
        <f t="shared" si="1"/>
        <v>1682020</v>
      </c>
      <c r="J23" s="137">
        <v>1</v>
      </c>
      <c r="K23" s="137">
        <v>68</v>
      </c>
      <c r="L23" s="137">
        <v>20</v>
      </c>
      <c r="M23" s="137">
        <v>20</v>
      </c>
      <c r="N23" s="138">
        <v>333</v>
      </c>
    </row>
    <row r="24" spans="2:14" ht="16.5">
      <c r="B24" s="146" t="str">
        <f t="shared" si="0"/>
        <v>1691010</v>
      </c>
      <c r="C24" s="137">
        <v>1</v>
      </c>
      <c r="D24" s="137">
        <v>69</v>
      </c>
      <c r="E24" s="137">
        <v>10</v>
      </c>
      <c r="F24" s="137">
        <v>10</v>
      </c>
      <c r="G24" s="138">
        <v>265</v>
      </c>
      <c r="I24" s="146" t="str">
        <f t="shared" si="1"/>
        <v>1692020</v>
      </c>
      <c r="J24" s="137">
        <v>1</v>
      </c>
      <c r="K24" s="137">
        <v>69</v>
      </c>
      <c r="L24" s="137">
        <v>20</v>
      </c>
      <c r="M24" s="137">
        <v>20</v>
      </c>
      <c r="N24" s="138">
        <v>355</v>
      </c>
    </row>
    <row r="25" spans="2:14" ht="16.5">
      <c r="B25" s="145" t="str">
        <f t="shared" si="0"/>
        <v>1701010</v>
      </c>
      <c r="C25" s="135">
        <v>1</v>
      </c>
      <c r="D25" s="135">
        <v>70</v>
      </c>
      <c r="E25" s="135">
        <v>10</v>
      </c>
      <c r="F25" s="135">
        <v>10</v>
      </c>
      <c r="G25" s="136">
        <v>288</v>
      </c>
      <c r="I25" s="145" t="str">
        <f t="shared" si="1"/>
        <v>1702020</v>
      </c>
      <c r="J25" s="135">
        <v>1</v>
      </c>
      <c r="K25" s="135">
        <v>70</v>
      </c>
      <c r="L25" s="135">
        <v>20</v>
      </c>
      <c r="M25" s="135">
        <v>20</v>
      </c>
      <c r="N25" s="136">
        <v>377</v>
      </c>
    </row>
    <row r="26" spans="2:14" ht="16.5">
      <c r="B26" s="146" t="str">
        <f t="shared" si="0"/>
        <v>1711010</v>
      </c>
      <c r="C26" s="137">
        <v>1</v>
      </c>
      <c r="D26" s="137">
        <v>71</v>
      </c>
      <c r="E26" s="137">
        <v>10</v>
      </c>
      <c r="F26" s="137">
        <v>10</v>
      </c>
      <c r="G26" s="138">
        <v>310</v>
      </c>
      <c r="I26" s="147" t="str">
        <f t="shared" si="1"/>
        <v>2502020</v>
      </c>
      <c r="J26" s="139">
        <v>2</v>
      </c>
      <c r="K26" s="139">
        <v>50</v>
      </c>
      <c r="L26" s="139">
        <v>20</v>
      </c>
      <c r="M26" s="139">
        <v>20</v>
      </c>
      <c r="N26" s="140">
        <v>64</v>
      </c>
    </row>
    <row r="27" spans="2:14" ht="16.5">
      <c r="B27" s="146" t="str">
        <f t="shared" si="0"/>
        <v>1721010</v>
      </c>
      <c r="C27" s="137">
        <v>1</v>
      </c>
      <c r="D27" s="137">
        <v>72</v>
      </c>
      <c r="E27" s="137">
        <v>10</v>
      </c>
      <c r="F27" s="137">
        <v>10</v>
      </c>
      <c r="G27" s="138">
        <v>333</v>
      </c>
      <c r="I27" s="148" t="str">
        <f t="shared" si="1"/>
        <v>2512020</v>
      </c>
      <c r="J27" s="141">
        <v>2</v>
      </c>
      <c r="K27" s="141">
        <v>51</v>
      </c>
      <c r="L27" s="141">
        <v>20</v>
      </c>
      <c r="M27" s="141">
        <v>20</v>
      </c>
      <c r="N27" s="142">
        <v>72</v>
      </c>
    </row>
    <row r="28" spans="2:14" ht="16.5">
      <c r="B28" s="146" t="str">
        <f t="shared" si="0"/>
        <v>1731010</v>
      </c>
      <c r="C28" s="137">
        <v>1</v>
      </c>
      <c r="D28" s="137">
        <v>73</v>
      </c>
      <c r="E28" s="137">
        <v>10</v>
      </c>
      <c r="F28" s="137">
        <v>10</v>
      </c>
      <c r="G28" s="138">
        <v>354</v>
      </c>
      <c r="I28" s="148" t="str">
        <f t="shared" si="1"/>
        <v>2522020</v>
      </c>
      <c r="J28" s="141">
        <v>2</v>
      </c>
      <c r="K28" s="141">
        <v>52</v>
      </c>
      <c r="L28" s="141">
        <v>20</v>
      </c>
      <c r="M28" s="141">
        <v>20</v>
      </c>
      <c r="N28" s="142">
        <v>80</v>
      </c>
    </row>
    <row r="29" spans="2:14" ht="16.5">
      <c r="B29" s="146" t="str">
        <f t="shared" si="0"/>
        <v>1741010</v>
      </c>
      <c r="C29" s="137">
        <v>1</v>
      </c>
      <c r="D29" s="137">
        <v>74</v>
      </c>
      <c r="E29" s="137">
        <v>10</v>
      </c>
      <c r="F29" s="137">
        <v>10</v>
      </c>
      <c r="G29" s="138">
        <v>375</v>
      </c>
      <c r="I29" s="148" t="str">
        <f t="shared" si="1"/>
        <v>2532020</v>
      </c>
      <c r="J29" s="141">
        <v>2</v>
      </c>
      <c r="K29" s="141">
        <v>53</v>
      </c>
      <c r="L29" s="141">
        <v>20</v>
      </c>
      <c r="M29" s="141">
        <v>20</v>
      </c>
      <c r="N29" s="142">
        <v>90</v>
      </c>
    </row>
    <row r="30" spans="2:14" ht="16.5">
      <c r="B30" s="145" t="str">
        <f t="shared" si="0"/>
        <v>1751010</v>
      </c>
      <c r="C30" s="135">
        <v>1</v>
      </c>
      <c r="D30" s="135">
        <v>75</v>
      </c>
      <c r="E30" s="135">
        <v>10</v>
      </c>
      <c r="F30" s="135">
        <v>10</v>
      </c>
      <c r="G30" s="136">
        <v>395</v>
      </c>
      <c r="I30" s="148" t="str">
        <f t="shared" si="1"/>
        <v>2542020</v>
      </c>
      <c r="J30" s="141">
        <v>2</v>
      </c>
      <c r="K30" s="141">
        <v>54</v>
      </c>
      <c r="L30" s="141">
        <v>20</v>
      </c>
      <c r="M30" s="141">
        <v>20</v>
      </c>
      <c r="N30" s="142">
        <v>100</v>
      </c>
    </row>
    <row r="31" spans="2:14" ht="16.5">
      <c r="B31" s="146" t="str">
        <f t="shared" si="0"/>
        <v>1761010</v>
      </c>
      <c r="C31" s="137">
        <v>1</v>
      </c>
      <c r="D31" s="137">
        <v>76</v>
      </c>
      <c r="E31" s="137">
        <v>10</v>
      </c>
      <c r="F31" s="137">
        <v>10</v>
      </c>
      <c r="G31" s="138">
        <v>413</v>
      </c>
      <c r="I31" s="149" t="str">
        <f t="shared" si="1"/>
        <v>2552020</v>
      </c>
      <c r="J31" s="143">
        <v>2</v>
      </c>
      <c r="K31" s="143">
        <v>55</v>
      </c>
      <c r="L31" s="143">
        <v>20</v>
      </c>
      <c r="M31" s="143">
        <v>20</v>
      </c>
      <c r="N31" s="144">
        <v>112</v>
      </c>
    </row>
    <row r="32" spans="2:14" ht="16.5">
      <c r="B32" s="146" t="str">
        <f t="shared" si="0"/>
        <v>1771010</v>
      </c>
      <c r="C32" s="137">
        <v>1</v>
      </c>
      <c r="D32" s="137">
        <v>77</v>
      </c>
      <c r="E32" s="137">
        <v>10</v>
      </c>
      <c r="F32" s="137">
        <v>10</v>
      </c>
      <c r="G32" s="138">
        <v>430</v>
      </c>
      <c r="I32" s="148" t="str">
        <f t="shared" si="1"/>
        <v>2562020</v>
      </c>
      <c r="J32" s="141">
        <v>2</v>
      </c>
      <c r="K32" s="141">
        <v>56</v>
      </c>
      <c r="L32" s="141">
        <v>20</v>
      </c>
      <c r="M32" s="141">
        <v>20</v>
      </c>
      <c r="N32" s="142">
        <v>125</v>
      </c>
    </row>
    <row r="33" spans="2:14" ht="16.5">
      <c r="B33" s="146" t="str">
        <f t="shared" si="0"/>
        <v>1781010</v>
      </c>
      <c r="C33" s="137">
        <v>1</v>
      </c>
      <c r="D33" s="137">
        <v>78</v>
      </c>
      <c r="E33" s="137">
        <v>10</v>
      </c>
      <c r="F33" s="137">
        <v>10</v>
      </c>
      <c r="G33" s="138">
        <v>446</v>
      </c>
      <c r="I33" s="148" t="str">
        <f t="shared" si="1"/>
        <v>2572020</v>
      </c>
      <c r="J33" s="141">
        <v>2</v>
      </c>
      <c r="K33" s="141">
        <v>57</v>
      </c>
      <c r="L33" s="141">
        <v>20</v>
      </c>
      <c r="M33" s="141">
        <v>20</v>
      </c>
      <c r="N33" s="142">
        <v>139</v>
      </c>
    </row>
    <row r="34" spans="2:14" ht="16.5">
      <c r="B34" s="146" t="str">
        <f t="shared" si="0"/>
        <v>1791010</v>
      </c>
      <c r="C34" s="137">
        <v>1</v>
      </c>
      <c r="D34" s="137">
        <v>79</v>
      </c>
      <c r="E34" s="137">
        <v>10</v>
      </c>
      <c r="F34" s="137">
        <v>10</v>
      </c>
      <c r="G34" s="138">
        <v>460</v>
      </c>
      <c r="I34" s="148" t="str">
        <f t="shared" si="1"/>
        <v>2582020</v>
      </c>
      <c r="J34" s="141">
        <v>2</v>
      </c>
      <c r="K34" s="141">
        <v>58</v>
      </c>
      <c r="L34" s="141">
        <v>20</v>
      </c>
      <c r="M34" s="141">
        <v>20</v>
      </c>
      <c r="N34" s="142">
        <v>154</v>
      </c>
    </row>
    <row r="35" spans="2:14" ht="16.5">
      <c r="B35" s="145" t="str">
        <f t="shared" si="0"/>
        <v>1801010</v>
      </c>
      <c r="C35" s="135">
        <v>1</v>
      </c>
      <c r="D35" s="135">
        <v>80</v>
      </c>
      <c r="E35" s="135">
        <v>10</v>
      </c>
      <c r="F35" s="135">
        <v>10</v>
      </c>
      <c r="G35" s="136">
        <v>474</v>
      </c>
      <c r="I35" s="148" t="str">
        <f t="shared" si="1"/>
        <v>2592020</v>
      </c>
      <c r="J35" s="141">
        <v>2</v>
      </c>
      <c r="K35" s="141">
        <v>59</v>
      </c>
      <c r="L35" s="141">
        <v>20</v>
      </c>
      <c r="M35" s="141">
        <v>20</v>
      </c>
      <c r="N35" s="142">
        <v>171</v>
      </c>
    </row>
    <row r="36" spans="2:14" ht="16.5">
      <c r="B36" s="147" t="str">
        <f t="shared" si="0"/>
        <v>2501010</v>
      </c>
      <c r="C36" s="139">
        <v>2</v>
      </c>
      <c r="D36" s="139">
        <v>50</v>
      </c>
      <c r="E36" s="139">
        <v>10</v>
      </c>
      <c r="F36" s="139">
        <v>10</v>
      </c>
      <c r="G36" s="140">
        <v>36</v>
      </c>
      <c r="I36" s="149" t="str">
        <f t="shared" si="1"/>
        <v>2602020</v>
      </c>
      <c r="J36" s="143">
        <v>2</v>
      </c>
      <c r="K36" s="143">
        <v>60</v>
      </c>
      <c r="L36" s="143">
        <v>20</v>
      </c>
      <c r="M36" s="143">
        <v>20</v>
      </c>
      <c r="N36" s="144">
        <v>190</v>
      </c>
    </row>
    <row r="37" spans="2:14" ht="16.5">
      <c r="B37" s="148" t="str">
        <f t="shared" si="0"/>
        <v>2511010</v>
      </c>
      <c r="C37" s="141">
        <v>2</v>
      </c>
      <c r="D37" s="141">
        <v>51</v>
      </c>
      <c r="E37" s="141">
        <v>10</v>
      </c>
      <c r="F37" s="141">
        <v>10</v>
      </c>
      <c r="G37" s="142">
        <v>39</v>
      </c>
      <c r="I37" s="148" t="str">
        <f t="shared" si="1"/>
        <v>2612020</v>
      </c>
      <c r="J37" s="141">
        <v>2</v>
      </c>
      <c r="K37" s="141">
        <v>61</v>
      </c>
      <c r="L37" s="141">
        <v>20</v>
      </c>
      <c r="M37" s="141">
        <v>20</v>
      </c>
      <c r="N37" s="142">
        <v>211</v>
      </c>
    </row>
    <row r="38" spans="2:14" ht="16.5">
      <c r="B38" s="148" t="str">
        <f t="shared" si="0"/>
        <v>2521010</v>
      </c>
      <c r="C38" s="141">
        <v>2</v>
      </c>
      <c r="D38" s="141">
        <v>52</v>
      </c>
      <c r="E38" s="141">
        <v>10</v>
      </c>
      <c r="F38" s="141">
        <v>10</v>
      </c>
      <c r="G38" s="142">
        <v>42</v>
      </c>
      <c r="I38" s="148" t="str">
        <f t="shared" si="1"/>
        <v>2622020</v>
      </c>
      <c r="J38" s="141">
        <v>2</v>
      </c>
      <c r="K38" s="141">
        <v>62</v>
      </c>
      <c r="L38" s="141">
        <v>20</v>
      </c>
      <c r="M38" s="141">
        <v>20</v>
      </c>
      <c r="N38" s="142">
        <v>234</v>
      </c>
    </row>
    <row r="39" spans="2:14" ht="16.5">
      <c r="B39" s="148" t="str">
        <f t="shared" si="0"/>
        <v>2531010</v>
      </c>
      <c r="C39" s="141">
        <v>2</v>
      </c>
      <c r="D39" s="141">
        <v>53</v>
      </c>
      <c r="E39" s="141">
        <v>10</v>
      </c>
      <c r="F39" s="141">
        <v>10</v>
      </c>
      <c r="G39" s="142">
        <v>45</v>
      </c>
      <c r="I39" s="148" t="str">
        <f t="shared" si="1"/>
        <v>2632020</v>
      </c>
      <c r="J39" s="141">
        <v>2</v>
      </c>
      <c r="K39" s="141">
        <v>63</v>
      </c>
      <c r="L39" s="141">
        <v>20</v>
      </c>
      <c r="M39" s="141">
        <v>20</v>
      </c>
      <c r="N39" s="142">
        <v>260</v>
      </c>
    </row>
    <row r="40" spans="2:14" ht="16.5">
      <c r="B40" s="148" t="str">
        <f t="shared" si="0"/>
        <v>2541010</v>
      </c>
      <c r="C40" s="141">
        <v>2</v>
      </c>
      <c r="D40" s="141">
        <v>54</v>
      </c>
      <c r="E40" s="141">
        <v>10</v>
      </c>
      <c r="F40" s="141">
        <v>10</v>
      </c>
      <c r="G40" s="142">
        <v>49</v>
      </c>
      <c r="I40" s="148" t="str">
        <f t="shared" si="1"/>
        <v>2642020</v>
      </c>
      <c r="J40" s="141">
        <v>2</v>
      </c>
      <c r="K40" s="141">
        <v>64</v>
      </c>
      <c r="L40" s="141">
        <v>20</v>
      </c>
      <c r="M40" s="141">
        <v>20</v>
      </c>
      <c r="N40" s="142">
        <v>281</v>
      </c>
    </row>
    <row r="41" spans="2:14" ht="16.5">
      <c r="B41" s="149" t="str">
        <f t="shared" si="0"/>
        <v>2551010</v>
      </c>
      <c r="C41" s="143">
        <v>2</v>
      </c>
      <c r="D41" s="143">
        <v>55</v>
      </c>
      <c r="E41" s="143">
        <v>10</v>
      </c>
      <c r="F41" s="143">
        <v>10</v>
      </c>
      <c r="G41" s="144">
        <v>54</v>
      </c>
      <c r="I41" s="149" t="str">
        <f t="shared" si="1"/>
        <v>2652020</v>
      </c>
      <c r="J41" s="143">
        <v>2</v>
      </c>
      <c r="K41" s="143">
        <v>65</v>
      </c>
      <c r="L41" s="143">
        <v>20</v>
      </c>
      <c r="M41" s="143">
        <v>20</v>
      </c>
      <c r="N41" s="144">
        <v>299</v>
      </c>
    </row>
    <row r="42" spans="2:14" ht="16.5">
      <c r="B42" s="148" t="str">
        <f t="shared" si="0"/>
        <v>2561010</v>
      </c>
      <c r="C42" s="141">
        <v>2</v>
      </c>
      <c r="D42" s="141">
        <v>56</v>
      </c>
      <c r="E42" s="141">
        <v>10</v>
      </c>
      <c r="F42" s="141">
        <v>10</v>
      </c>
      <c r="G42" s="142">
        <v>61</v>
      </c>
      <c r="I42" s="148" t="str">
        <f t="shared" si="1"/>
        <v>2662020</v>
      </c>
      <c r="J42" s="141">
        <v>2</v>
      </c>
      <c r="K42" s="141">
        <v>66</v>
      </c>
      <c r="L42" s="141">
        <v>20</v>
      </c>
      <c r="M42" s="141">
        <v>20</v>
      </c>
      <c r="N42" s="142">
        <v>322</v>
      </c>
    </row>
    <row r="43" spans="2:14" ht="16.5">
      <c r="B43" s="148" t="str">
        <f t="shared" si="0"/>
        <v>2571010</v>
      </c>
      <c r="C43" s="141">
        <v>2</v>
      </c>
      <c r="D43" s="141">
        <v>57</v>
      </c>
      <c r="E43" s="141">
        <v>10</v>
      </c>
      <c r="F43" s="141">
        <v>10</v>
      </c>
      <c r="G43" s="142">
        <v>68</v>
      </c>
      <c r="I43" s="148" t="str">
        <f t="shared" si="1"/>
        <v>2672020</v>
      </c>
      <c r="J43" s="141">
        <v>2</v>
      </c>
      <c r="K43" s="141">
        <v>67</v>
      </c>
      <c r="L43" s="141">
        <v>20</v>
      </c>
      <c r="M43" s="141">
        <v>20</v>
      </c>
      <c r="N43" s="142">
        <v>351</v>
      </c>
    </row>
    <row r="44" spans="2:14" ht="16.5">
      <c r="B44" s="148" t="str">
        <f t="shared" si="0"/>
        <v>2581010</v>
      </c>
      <c r="C44" s="141">
        <v>2</v>
      </c>
      <c r="D44" s="141">
        <v>58</v>
      </c>
      <c r="E44" s="141">
        <v>10</v>
      </c>
      <c r="F44" s="141">
        <v>10</v>
      </c>
      <c r="G44" s="142">
        <v>76</v>
      </c>
      <c r="I44" s="148" t="str">
        <f t="shared" si="1"/>
        <v>2682020</v>
      </c>
      <c r="J44" s="141">
        <v>2</v>
      </c>
      <c r="K44" s="141">
        <v>68</v>
      </c>
      <c r="L44" s="141">
        <v>20</v>
      </c>
      <c r="M44" s="141">
        <v>20</v>
      </c>
      <c r="N44" s="142">
        <v>369</v>
      </c>
    </row>
    <row r="45" spans="2:14" ht="16.5">
      <c r="B45" s="148" t="str">
        <f t="shared" si="0"/>
        <v>2591010</v>
      </c>
      <c r="C45" s="141">
        <v>2</v>
      </c>
      <c r="D45" s="141">
        <v>59</v>
      </c>
      <c r="E45" s="141">
        <v>10</v>
      </c>
      <c r="F45" s="141">
        <v>10</v>
      </c>
      <c r="G45" s="142">
        <v>86</v>
      </c>
      <c r="I45" s="148" t="str">
        <f t="shared" si="1"/>
        <v>2692020</v>
      </c>
      <c r="J45" s="141">
        <v>2</v>
      </c>
      <c r="K45" s="141">
        <v>69</v>
      </c>
      <c r="L45" s="141">
        <v>20</v>
      </c>
      <c r="M45" s="141">
        <v>20</v>
      </c>
      <c r="N45" s="142">
        <v>399</v>
      </c>
    </row>
    <row r="46" spans="2:14" ht="16.5">
      <c r="B46" s="149" t="str">
        <f t="shared" si="0"/>
        <v>2601010</v>
      </c>
      <c r="C46" s="143">
        <v>2</v>
      </c>
      <c r="D46" s="143">
        <v>60</v>
      </c>
      <c r="E46" s="143">
        <v>10</v>
      </c>
      <c r="F46" s="143">
        <v>10</v>
      </c>
      <c r="G46" s="144">
        <v>98</v>
      </c>
      <c r="I46" s="149" t="str">
        <f t="shared" si="1"/>
        <v>2702020</v>
      </c>
      <c r="J46" s="143">
        <v>2</v>
      </c>
      <c r="K46" s="143">
        <v>70</v>
      </c>
      <c r="L46" s="143">
        <v>20</v>
      </c>
      <c r="M46" s="143">
        <v>20</v>
      </c>
      <c r="N46" s="144">
        <v>430</v>
      </c>
    </row>
    <row r="47" spans="2:14" ht="16.5">
      <c r="B47" s="148" t="str">
        <f t="shared" si="0"/>
        <v>2611010</v>
      </c>
      <c r="C47" s="141">
        <v>2</v>
      </c>
      <c r="D47" s="141">
        <v>61</v>
      </c>
      <c r="E47" s="141">
        <v>10</v>
      </c>
      <c r="F47" s="141">
        <v>10</v>
      </c>
      <c r="G47" s="142">
        <v>113</v>
      </c>
      <c r="I47"/>
      <c r="J47"/>
      <c r="K47"/>
      <c r="L47"/>
      <c r="M47"/>
      <c r="N47"/>
    </row>
    <row r="48" spans="2:14" ht="16.5">
      <c r="B48" s="148" t="str">
        <f t="shared" si="0"/>
        <v>2621010</v>
      </c>
      <c r="C48" s="141">
        <v>2</v>
      </c>
      <c r="D48" s="141">
        <v>62</v>
      </c>
      <c r="E48" s="141">
        <v>10</v>
      </c>
      <c r="F48" s="141">
        <v>10</v>
      </c>
      <c r="G48" s="142">
        <v>129</v>
      </c>
      <c r="I48"/>
      <c r="J48"/>
      <c r="K48"/>
      <c r="L48"/>
      <c r="M48"/>
      <c r="N48"/>
    </row>
    <row r="49" spans="2:14" ht="16.5">
      <c r="B49" s="148" t="str">
        <f t="shared" si="0"/>
        <v>2631010</v>
      </c>
      <c r="C49" s="141">
        <v>2</v>
      </c>
      <c r="D49" s="141">
        <v>63</v>
      </c>
      <c r="E49" s="141">
        <v>10</v>
      </c>
      <c r="F49" s="141">
        <v>10</v>
      </c>
      <c r="G49" s="142">
        <v>147</v>
      </c>
      <c r="I49"/>
      <c r="J49"/>
      <c r="K49"/>
      <c r="L49"/>
      <c r="M49"/>
      <c r="N49"/>
    </row>
    <row r="50" spans="2:14" ht="16.5">
      <c r="B50" s="148" t="str">
        <f t="shared" si="0"/>
        <v>2641010</v>
      </c>
      <c r="C50" s="141">
        <v>2</v>
      </c>
      <c r="D50" s="141">
        <v>64</v>
      </c>
      <c r="E50" s="141">
        <v>10</v>
      </c>
      <c r="F50" s="141">
        <v>10</v>
      </c>
      <c r="G50" s="142">
        <v>166</v>
      </c>
      <c r="I50"/>
      <c r="J50"/>
      <c r="K50"/>
      <c r="L50"/>
      <c r="M50"/>
      <c r="N50"/>
    </row>
    <row r="51" spans="2:14" ht="16.5">
      <c r="B51" s="149" t="str">
        <f t="shared" si="0"/>
        <v>2651010</v>
      </c>
      <c r="C51" s="143">
        <v>2</v>
      </c>
      <c r="D51" s="143">
        <v>65</v>
      </c>
      <c r="E51" s="143">
        <v>10</v>
      </c>
      <c r="F51" s="143">
        <v>10</v>
      </c>
      <c r="G51" s="144">
        <v>187</v>
      </c>
      <c r="I51"/>
      <c r="J51"/>
      <c r="K51"/>
      <c r="L51"/>
      <c r="M51"/>
      <c r="N51"/>
    </row>
    <row r="52" spans="2:14" ht="16.5">
      <c r="B52" s="148" t="str">
        <f t="shared" si="0"/>
        <v>2661010</v>
      </c>
      <c r="C52" s="141">
        <v>2</v>
      </c>
      <c r="D52" s="141">
        <v>66</v>
      </c>
      <c r="E52" s="141">
        <v>10</v>
      </c>
      <c r="F52" s="141">
        <v>10</v>
      </c>
      <c r="G52" s="142">
        <v>209</v>
      </c>
      <c r="I52"/>
      <c r="J52"/>
      <c r="K52"/>
      <c r="L52"/>
      <c r="M52"/>
      <c r="N52"/>
    </row>
    <row r="53" spans="2:14" ht="16.5">
      <c r="B53" s="148" t="str">
        <f t="shared" si="0"/>
        <v>2671010</v>
      </c>
      <c r="C53" s="141">
        <v>2</v>
      </c>
      <c r="D53" s="141">
        <v>67</v>
      </c>
      <c r="E53" s="141">
        <v>10</v>
      </c>
      <c r="F53" s="141">
        <v>10</v>
      </c>
      <c r="G53" s="142">
        <v>233</v>
      </c>
      <c r="I53"/>
      <c r="J53"/>
      <c r="K53"/>
      <c r="L53"/>
      <c r="M53"/>
      <c r="N53"/>
    </row>
    <row r="54" spans="2:14" ht="16.5">
      <c r="B54" s="148" t="str">
        <f t="shared" si="0"/>
        <v>2681010</v>
      </c>
      <c r="C54" s="141">
        <v>2</v>
      </c>
      <c r="D54" s="141">
        <v>68</v>
      </c>
      <c r="E54" s="141">
        <v>10</v>
      </c>
      <c r="F54" s="141">
        <v>10</v>
      </c>
      <c r="G54" s="142">
        <v>258</v>
      </c>
      <c r="I54"/>
      <c r="J54"/>
      <c r="K54"/>
      <c r="L54"/>
      <c r="M54"/>
      <c r="N54"/>
    </row>
    <row r="55" spans="2:14" ht="16.5">
      <c r="B55" s="148" t="str">
        <f t="shared" si="0"/>
        <v>2691010</v>
      </c>
      <c r="C55" s="141">
        <v>2</v>
      </c>
      <c r="D55" s="141">
        <v>69</v>
      </c>
      <c r="E55" s="141">
        <v>10</v>
      </c>
      <c r="F55" s="141">
        <v>10</v>
      </c>
      <c r="G55" s="142">
        <v>285</v>
      </c>
      <c r="I55"/>
      <c r="J55"/>
      <c r="K55"/>
      <c r="L55"/>
      <c r="M55"/>
      <c r="N55"/>
    </row>
    <row r="56" spans="2:14" ht="16.5">
      <c r="B56" s="149" t="str">
        <f t="shared" si="0"/>
        <v>2701010</v>
      </c>
      <c r="C56" s="143">
        <v>2</v>
      </c>
      <c r="D56" s="143">
        <v>70</v>
      </c>
      <c r="E56" s="143">
        <v>10</v>
      </c>
      <c r="F56" s="143">
        <v>10</v>
      </c>
      <c r="G56" s="144">
        <v>298</v>
      </c>
      <c r="I56"/>
      <c r="J56"/>
      <c r="K56"/>
      <c r="L56"/>
      <c r="M56"/>
      <c r="N56"/>
    </row>
    <row r="57" spans="2:14" ht="16.5">
      <c r="B57" s="148" t="str">
        <f t="shared" si="0"/>
        <v>2711010</v>
      </c>
      <c r="C57" s="141">
        <v>2</v>
      </c>
      <c r="D57" s="141">
        <v>71</v>
      </c>
      <c r="E57" s="141">
        <v>10</v>
      </c>
      <c r="F57" s="141">
        <v>10</v>
      </c>
      <c r="G57" s="142">
        <v>322</v>
      </c>
      <c r="I57"/>
      <c r="J57"/>
      <c r="K57"/>
      <c r="L57"/>
      <c r="M57"/>
      <c r="N57"/>
    </row>
    <row r="58" spans="2:14" ht="16.5">
      <c r="B58" s="148" t="str">
        <f t="shared" si="0"/>
        <v>2721010</v>
      </c>
      <c r="C58" s="141">
        <v>2</v>
      </c>
      <c r="D58" s="141">
        <v>72</v>
      </c>
      <c r="E58" s="141">
        <v>10</v>
      </c>
      <c r="F58" s="141">
        <v>10</v>
      </c>
      <c r="G58" s="142">
        <v>346</v>
      </c>
      <c r="I58"/>
      <c r="J58"/>
      <c r="K58"/>
      <c r="L58"/>
      <c r="M58"/>
      <c r="N58"/>
    </row>
    <row r="59" spans="2:14" ht="16.5">
      <c r="B59" s="148" t="str">
        <f t="shared" si="0"/>
        <v>2731010</v>
      </c>
      <c r="C59" s="141">
        <v>2</v>
      </c>
      <c r="D59" s="141">
        <v>73</v>
      </c>
      <c r="E59" s="141">
        <v>10</v>
      </c>
      <c r="F59" s="141">
        <v>10</v>
      </c>
      <c r="G59" s="142">
        <v>371</v>
      </c>
      <c r="I59"/>
      <c r="J59"/>
      <c r="K59"/>
      <c r="L59"/>
      <c r="M59"/>
      <c r="N59"/>
    </row>
    <row r="60" spans="2:14" ht="16.5">
      <c r="B60" s="148" t="str">
        <f t="shared" si="0"/>
        <v>2741010</v>
      </c>
      <c r="C60" s="141">
        <v>2</v>
      </c>
      <c r="D60" s="141">
        <v>74</v>
      </c>
      <c r="E60" s="141">
        <v>10</v>
      </c>
      <c r="F60" s="141">
        <v>10</v>
      </c>
      <c r="G60" s="142">
        <v>403</v>
      </c>
      <c r="I60"/>
      <c r="J60"/>
      <c r="K60"/>
      <c r="L60"/>
      <c r="M60"/>
      <c r="N60"/>
    </row>
    <row r="61" spans="2:14" ht="16.5">
      <c r="B61" s="149" t="str">
        <f t="shared" si="0"/>
        <v>2751010</v>
      </c>
      <c r="C61" s="143">
        <v>2</v>
      </c>
      <c r="D61" s="143">
        <v>75</v>
      </c>
      <c r="E61" s="143">
        <v>10</v>
      </c>
      <c r="F61" s="143">
        <v>10</v>
      </c>
      <c r="G61" s="144">
        <v>430</v>
      </c>
      <c r="I61"/>
      <c r="J61"/>
      <c r="K61"/>
      <c r="L61"/>
      <c r="M61"/>
      <c r="N61"/>
    </row>
    <row r="62" spans="2:14" ht="16.5">
      <c r="B62" s="148" t="str">
        <f t="shared" si="0"/>
        <v>2761010</v>
      </c>
      <c r="C62" s="141">
        <v>2</v>
      </c>
      <c r="D62" s="141">
        <v>76</v>
      </c>
      <c r="E62" s="141">
        <v>10</v>
      </c>
      <c r="F62" s="141">
        <v>10</v>
      </c>
      <c r="G62" s="142">
        <v>466</v>
      </c>
      <c r="I62"/>
      <c r="J62"/>
      <c r="K62"/>
      <c r="L62"/>
      <c r="M62"/>
      <c r="N62"/>
    </row>
    <row r="63" spans="2:14" ht="16.5">
      <c r="B63" s="148" t="str">
        <f t="shared" si="0"/>
        <v>2771010</v>
      </c>
      <c r="C63" s="141">
        <v>2</v>
      </c>
      <c r="D63" s="141">
        <v>77</v>
      </c>
      <c r="E63" s="141">
        <v>10</v>
      </c>
      <c r="F63" s="141">
        <v>10</v>
      </c>
      <c r="G63" s="142">
        <v>486</v>
      </c>
      <c r="I63"/>
      <c r="J63"/>
      <c r="K63"/>
      <c r="L63"/>
      <c r="M63"/>
      <c r="N63"/>
    </row>
    <row r="64" spans="2:14" ht="16.5">
      <c r="B64" s="148" t="str">
        <f t="shared" si="0"/>
        <v>2781010</v>
      </c>
      <c r="C64" s="141">
        <v>2</v>
      </c>
      <c r="D64" s="141">
        <v>78</v>
      </c>
      <c r="E64" s="141">
        <v>10</v>
      </c>
      <c r="F64" s="141">
        <v>10</v>
      </c>
      <c r="G64" s="142">
        <v>524</v>
      </c>
      <c r="I64"/>
      <c r="J64"/>
      <c r="K64"/>
      <c r="L64"/>
      <c r="M64"/>
      <c r="N64"/>
    </row>
    <row r="65" spans="2:14" ht="16.5">
      <c r="B65" s="148" t="str">
        <f t="shared" si="0"/>
        <v>2791010</v>
      </c>
      <c r="C65" s="141">
        <v>2</v>
      </c>
      <c r="D65" s="141">
        <v>79</v>
      </c>
      <c r="E65" s="141">
        <v>10</v>
      </c>
      <c r="F65" s="141">
        <v>10</v>
      </c>
      <c r="G65" s="142">
        <v>542</v>
      </c>
      <c r="I65"/>
      <c r="J65"/>
      <c r="K65"/>
      <c r="L65"/>
      <c r="M65"/>
      <c r="N65"/>
    </row>
    <row r="66" spans="2:14" ht="16.5">
      <c r="B66" s="149" t="str">
        <f t="shared" si="0"/>
        <v>2801010</v>
      </c>
      <c r="C66" s="143">
        <v>2</v>
      </c>
      <c r="D66" s="143">
        <v>80</v>
      </c>
      <c r="E66" s="143">
        <v>10</v>
      </c>
      <c r="F66" s="143">
        <v>10</v>
      </c>
      <c r="G66" s="144">
        <v>575</v>
      </c>
      <c r="I66"/>
      <c r="J66"/>
      <c r="K66"/>
      <c r="L66"/>
      <c r="M66"/>
      <c r="N66"/>
    </row>
    <row r="67" spans="2:14" ht="16.5">
      <c r="B67"/>
      <c r="C67"/>
      <c r="D67"/>
      <c r="E67"/>
      <c r="F67"/>
      <c r="G67"/>
      <c r="I67"/>
      <c r="J67"/>
      <c r="K67"/>
      <c r="L67"/>
      <c r="M67"/>
      <c r="N67"/>
    </row>
    <row r="68" spans="2:14" ht="16.5">
      <c r="B68"/>
      <c r="C68"/>
      <c r="D68"/>
      <c r="E68"/>
      <c r="F68"/>
      <c r="G68"/>
      <c r="I68"/>
      <c r="J68"/>
      <c r="K68"/>
      <c r="L68"/>
      <c r="M68"/>
      <c r="N68"/>
    </row>
    <row r="69" spans="2:14" ht="16.5">
      <c r="B69"/>
      <c r="C69"/>
      <c r="D69"/>
      <c r="E69"/>
      <c r="F69"/>
      <c r="G69"/>
      <c r="I69"/>
      <c r="J69"/>
      <c r="K69"/>
      <c r="L69"/>
      <c r="M69"/>
      <c r="N69"/>
    </row>
    <row r="70" spans="2:14" ht="16.5">
      <c r="B70"/>
      <c r="C70"/>
      <c r="D70"/>
      <c r="E70"/>
      <c r="F70"/>
      <c r="G70"/>
      <c r="I70"/>
      <c r="J70"/>
      <c r="K70"/>
      <c r="L70"/>
      <c r="M70"/>
      <c r="N70"/>
    </row>
    <row r="71" spans="2:14" ht="16.5">
      <c r="B71"/>
      <c r="C71"/>
      <c r="D71"/>
      <c r="E71"/>
      <c r="F71"/>
      <c r="G71"/>
      <c r="I71"/>
      <c r="J71"/>
      <c r="K71"/>
      <c r="L71"/>
      <c r="M71"/>
      <c r="N71"/>
    </row>
    <row r="72" spans="2:14" ht="16.5">
      <c r="B72"/>
      <c r="C72"/>
      <c r="D72"/>
      <c r="E72"/>
      <c r="F72"/>
      <c r="G72"/>
      <c r="I72"/>
      <c r="J72"/>
      <c r="K72"/>
      <c r="L72"/>
      <c r="M72"/>
      <c r="N72"/>
    </row>
    <row r="73" spans="2:14" ht="16.5">
      <c r="B73"/>
      <c r="C73"/>
      <c r="D73"/>
      <c r="E73"/>
      <c r="F73"/>
      <c r="G73"/>
      <c r="I73"/>
      <c r="J73"/>
      <c r="K73"/>
      <c r="L73"/>
      <c r="M73"/>
      <c r="N73"/>
    </row>
    <row r="74" spans="2:14" ht="16.5">
      <c r="B74"/>
      <c r="C74"/>
      <c r="D74"/>
      <c r="E74"/>
      <c r="F74"/>
      <c r="G74"/>
      <c r="I74"/>
      <c r="J74"/>
      <c r="K74"/>
      <c r="L74"/>
      <c r="M74"/>
      <c r="N74"/>
    </row>
    <row r="75" spans="2:14" ht="16.5">
      <c r="B75"/>
      <c r="C75"/>
      <c r="D75"/>
      <c r="E75"/>
      <c r="F75"/>
      <c r="G75"/>
      <c r="I75"/>
      <c r="J75"/>
      <c r="K75"/>
      <c r="L75"/>
      <c r="M75"/>
      <c r="N75"/>
    </row>
    <row r="76" spans="2:14" ht="16.5">
      <c r="B76"/>
      <c r="C76"/>
      <c r="D76"/>
      <c r="E76"/>
      <c r="F76"/>
      <c r="G76"/>
      <c r="I76"/>
      <c r="J76"/>
      <c r="K76"/>
      <c r="L76"/>
      <c r="M76"/>
      <c r="N76"/>
    </row>
    <row r="77" spans="2:14" ht="16.5">
      <c r="B77"/>
      <c r="C77"/>
      <c r="D77"/>
      <c r="E77"/>
      <c r="F77"/>
      <c r="G77"/>
      <c r="I77"/>
      <c r="J77"/>
      <c r="K77"/>
      <c r="L77"/>
      <c r="M77"/>
      <c r="N77"/>
    </row>
    <row r="78" spans="2:14" ht="16.5">
      <c r="B78"/>
      <c r="C78"/>
      <c r="D78"/>
      <c r="E78"/>
      <c r="F78"/>
      <c r="G78"/>
      <c r="I78"/>
      <c r="J78"/>
      <c r="K78"/>
      <c r="L78"/>
      <c r="M78"/>
      <c r="N78"/>
    </row>
    <row r="79" spans="2:14" ht="16.5">
      <c r="B79"/>
      <c r="C79"/>
      <c r="D79"/>
      <c r="E79"/>
      <c r="F79"/>
      <c r="G79"/>
      <c r="I79"/>
      <c r="J79"/>
      <c r="K79"/>
      <c r="L79"/>
      <c r="M79"/>
      <c r="N79"/>
    </row>
    <row r="80" spans="2:14" ht="16.5">
      <c r="B80"/>
      <c r="C80"/>
      <c r="D80"/>
      <c r="E80"/>
      <c r="F80"/>
      <c r="G80"/>
      <c r="I80"/>
      <c r="J80"/>
      <c r="K80"/>
      <c r="L80"/>
      <c r="M80"/>
      <c r="N80"/>
    </row>
    <row r="81" ht="16.5"/>
    <row r="82" ht="16.5"/>
    <row r="83" ht="16.5"/>
    <row r="84" ht="16.5"/>
    <row r="85" ht="16.5"/>
    <row r="86" ht="16.5"/>
    <row r="87"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spans="2:14" ht="16.5">
      <c r="B145"/>
      <c r="C145"/>
      <c r="D145"/>
      <c r="E145"/>
      <c r="F145"/>
      <c r="G145"/>
      <c r="I145"/>
      <c r="J145"/>
      <c r="K145"/>
      <c r="L145"/>
      <c r="M145"/>
      <c r="N145"/>
    </row>
    <row r="146" spans="2:14" ht="16.5">
      <c r="B146"/>
      <c r="C146"/>
      <c r="D146"/>
      <c r="E146"/>
      <c r="F146"/>
      <c r="G146"/>
      <c r="I146"/>
      <c r="J146"/>
      <c r="K146"/>
      <c r="L146"/>
      <c r="M146"/>
      <c r="N146"/>
    </row>
    <row r="147" spans="2:14" ht="16.5">
      <c r="B147"/>
      <c r="C147"/>
      <c r="D147"/>
      <c r="E147"/>
      <c r="F147"/>
      <c r="G147"/>
      <c r="I147"/>
      <c r="J147"/>
      <c r="K147"/>
      <c r="L147"/>
      <c r="M147"/>
      <c r="N147"/>
    </row>
    <row r="148" spans="2:14" ht="16.5">
      <c r="B148"/>
      <c r="C148"/>
      <c r="D148"/>
      <c r="E148"/>
      <c r="F148"/>
      <c r="G148"/>
      <c r="I148"/>
      <c r="J148"/>
      <c r="K148"/>
      <c r="L148"/>
      <c r="M148"/>
      <c r="N148"/>
    </row>
    <row r="149" spans="2:14" ht="16.5">
      <c r="B149"/>
      <c r="C149"/>
      <c r="D149"/>
      <c r="E149"/>
      <c r="F149"/>
      <c r="G149"/>
      <c r="I149"/>
      <c r="J149"/>
      <c r="K149"/>
      <c r="L149"/>
      <c r="M149"/>
      <c r="N149"/>
    </row>
    <row r="150" spans="2:14" ht="16.5">
      <c r="B150"/>
      <c r="C150"/>
      <c r="D150"/>
      <c r="E150"/>
      <c r="F150"/>
      <c r="G150"/>
      <c r="I150"/>
      <c r="J150"/>
      <c r="K150"/>
      <c r="L150"/>
      <c r="M150"/>
      <c r="N150"/>
    </row>
    <row r="151" spans="2:14" ht="16.5">
      <c r="B151"/>
      <c r="C151"/>
      <c r="D151"/>
      <c r="E151"/>
      <c r="F151"/>
      <c r="G151"/>
      <c r="I151"/>
      <c r="J151"/>
      <c r="K151"/>
      <c r="L151"/>
      <c r="M151"/>
      <c r="N151"/>
    </row>
    <row r="152" spans="2:14" ht="16.5">
      <c r="B152"/>
      <c r="C152"/>
      <c r="D152"/>
      <c r="E152"/>
      <c r="F152"/>
      <c r="G152"/>
      <c r="I152"/>
      <c r="J152"/>
      <c r="K152"/>
      <c r="L152"/>
      <c r="M152"/>
      <c r="N152"/>
    </row>
    <row r="153" spans="2:14" ht="16.5">
      <c r="B153"/>
      <c r="C153"/>
      <c r="D153"/>
      <c r="E153"/>
      <c r="F153"/>
      <c r="G153"/>
      <c r="I153"/>
      <c r="J153"/>
      <c r="K153"/>
      <c r="L153"/>
      <c r="M153"/>
      <c r="N153"/>
    </row>
    <row r="154" spans="2:14" ht="16.5">
      <c r="B154"/>
      <c r="C154"/>
      <c r="D154"/>
      <c r="E154"/>
      <c r="F154"/>
      <c r="G154"/>
      <c r="I154"/>
      <c r="J154"/>
      <c r="K154"/>
      <c r="L154"/>
      <c r="M154"/>
      <c r="N154"/>
    </row>
    <row r="155" spans="2:14" ht="16.5">
      <c r="B155" s="69"/>
      <c r="C155" s="69"/>
      <c r="D155" s="69"/>
      <c r="E155" s="69"/>
      <c r="F155" s="69"/>
      <c r="G155" s="69"/>
      <c r="I155" s="69"/>
      <c r="J155" s="69"/>
      <c r="K155" s="69"/>
      <c r="L155" s="69"/>
      <c r="M155" s="69"/>
      <c r="N155" s="69"/>
    </row>
    <row r="156" spans="2:14" ht="16.5">
      <c r="B156" s="69"/>
      <c r="C156" s="69"/>
      <c r="D156" s="69"/>
      <c r="E156" s="69"/>
      <c r="F156" s="69"/>
      <c r="G156" s="69"/>
      <c r="I156" s="69"/>
      <c r="J156" s="69"/>
      <c r="K156" s="69"/>
      <c r="L156" s="69"/>
      <c r="M156" s="69"/>
      <c r="N156" s="69"/>
    </row>
    <row r="157" spans="2:14" ht="16.5">
      <c r="B157" s="69"/>
      <c r="C157" s="69"/>
      <c r="D157" s="69"/>
      <c r="E157" s="69"/>
      <c r="F157" s="69"/>
      <c r="G157" s="69"/>
      <c r="I157" s="69"/>
      <c r="J157" s="69"/>
      <c r="K157" s="69"/>
      <c r="L157" s="69"/>
      <c r="M157" s="69"/>
      <c r="N157" s="69"/>
    </row>
    <row r="158" spans="2:14" ht="16.5">
      <c r="B158" s="69"/>
      <c r="C158" s="69"/>
      <c r="D158" s="69"/>
      <c r="E158" s="69"/>
      <c r="F158" s="69"/>
      <c r="G158" s="69"/>
      <c r="I158" s="69"/>
      <c r="J158" s="69"/>
      <c r="K158" s="69"/>
      <c r="L158" s="69"/>
      <c r="M158" s="69"/>
      <c r="N158" s="69"/>
    </row>
    <row r="159" spans="2:14" ht="16.5">
      <c r="B159" s="69"/>
      <c r="C159" s="69"/>
      <c r="D159" s="69"/>
      <c r="E159" s="69"/>
      <c r="F159" s="69"/>
      <c r="G159" s="69"/>
      <c r="I159" s="69"/>
      <c r="J159" s="69"/>
      <c r="K159" s="69"/>
      <c r="L159" s="69"/>
      <c r="M159" s="69"/>
      <c r="N159" s="69"/>
    </row>
    <row r="160" spans="2:14" ht="16.5">
      <c r="B160" s="69"/>
      <c r="C160" s="69"/>
      <c r="D160" s="69"/>
      <c r="E160" s="69"/>
      <c r="F160" s="69"/>
      <c r="G160" s="69"/>
      <c r="I160" s="69"/>
      <c r="J160" s="69"/>
      <c r="K160" s="69"/>
      <c r="L160" s="69"/>
      <c r="M160" s="69"/>
      <c r="N160" s="69"/>
    </row>
    <row r="161" spans="2:14" ht="16.5">
      <c r="B161" s="69"/>
      <c r="C161" s="69"/>
      <c r="D161" s="69"/>
      <c r="E161" s="69"/>
      <c r="F161" s="69"/>
      <c r="G161" s="69"/>
      <c r="I161" s="69"/>
      <c r="J161" s="69"/>
      <c r="K161" s="69"/>
      <c r="L161" s="69"/>
      <c r="M161" s="69"/>
      <c r="N161" s="69"/>
    </row>
    <row r="162" spans="2:14" ht="16.5">
      <c r="B162" s="69"/>
      <c r="C162" s="69"/>
      <c r="D162" s="69"/>
      <c r="E162" s="69"/>
      <c r="F162" s="69"/>
      <c r="G162" s="69"/>
      <c r="I162" s="69"/>
      <c r="J162" s="69"/>
      <c r="K162" s="69"/>
      <c r="L162" s="69"/>
      <c r="M162" s="69"/>
      <c r="N162" s="69"/>
    </row>
    <row r="163" spans="2:14" ht="16.5">
      <c r="B163" s="69"/>
      <c r="C163" s="69"/>
      <c r="D163" s="69"/>
      <c r="E163" s="69"/>
      <c r="F163" s="69"/>
      <c r="G163" s="69"/>
      <c r="I163" s="69"/>
      <c r="J163" s="69"/>
      <c r="K163" s="69"/>
      <c r="L163" s="69"/>
      <c r="M163" s="69"/>
      <c r="N163" s="69"/>
    </row>
    <row r="164" spans="2:14" ht="16.5">
      <c r="B164" s="69"/>
      <c r="C164" s="69"/>
      <c r="D164" s="69"/>
      <c r="E164" s="69"/>
      <c r="F164" s="69"/>
      <c r="G164" s="69"/>
      <c r="I164" s="69"/>
      <c r="J164" s="69"/>
      <c r="K164" s="69"/>
      <c r="L164" s="69"/>
      <c r="M164" s="69"/>
      <c r="N164" s="69"/>
    </row>
    <row r="165" spans="2:14" ht="16.5">
      <c r="B165" s="69"/>
      <c r="C165" s="69"/>
      <c r="D165" s="69"/>
      <c r="E165" s="69"/>
      <c r="F165" s="69"/>
      <c r="G165" s="69"/>
      <c r="I165" s="69"/>
      <c r="J165" s="69"/>
      <c r="K165" s="69"/>
      <c r="L165" s="69"/>
      <c r="M165" s="69"/>
      <c r="N165" s="69"/>
    </row>
    <row r="166" spans="2:14" ht="16.5">
      <c r="B166" s="69"/>
      <c r="C166" s="69"/>
      <c r="D166" s="69"/>
      <c r="E166" s="69"/>
      <c r="F166" s="69"/>
      <c r="G166" s="69"/>
      <c r="I166" s="69"/>
      <c r="J166" s="69"/>
      <c r="K166" s="69"/>
      <c r="L166" s="69"/>
      <c r="M166" s="69"/>
      <c r="N166" s="69"/>
    </row>
    <row r="167" spans="2:14" ht="16.5">
      <c r="B167" s="69"/>
      <c r="C167" s="69"/>
      <c r="D167" s="69"/>
      <c r="E167" s="69"/>
      <c r="F167" s="69"/>
      <c r="G167" s="69"/>
      <c r="I167" s="69"/>
      <c r="J167" s="69"/>
      <c r="K167" s="69"/>
      <c r="L167" s="69"/>
      <c r="M167" s="69"/>
      <c r="N167" s="69"/>
    </row>
    <row r="168" spans="2:14" ht="16.5">
      <c r="B168" s="69"/>
      <c r="C168" s="69"/>
      <c r="D168" s="69"/>
      <c r="E168" s="69"/>
      <c r="F168" s="69"/>
      <c r="G168" s="69"/>
      <c r="I168" s="69"/>
      <c r="J168" s="69"/>
      <c r="K168" s="69"/>
      <c r="L168" s="69"/>
      <c r="M168" s="69"/>
      <c r="N168" s="69"/>
    </row>
    <row r="169" spans="2:14" ht="16.5">
      <c r="B169" s="69"/>
      <c r="C169" s="69"/>
      <c r="D169" s="69"/>
      <c r="E169" s="69"/>
      <c r="F169" s="69"/>
      <c r="G169" s="69"/>
      <c r="I169" s="69"/>
      <c r="J169" s="69"/>
      <c r="K169" s="69"/>
      <c r="L169" s="69"/>
      <c r="M169" s="69"/>
      <c r="N169" s="69"/>
    </row>
    <row r="170" spans="2:14" ht="16.5">
      <c r="B170" s="69"/>
      <c r="C170" s="69"/>
      <c r="D170" s="69"/>
      <c r="E170" s="69"/>
      <c r="F170" s="69"/>
      <c r="G170" s="69"/>
      <c r="I170" s="69"/>
      <c r="J170" s="69"/>
      <c r="K170" s="69"/>
      <c r="L170" s="69"/>
      <c r="M170" s="69"/>
      <c r="N170" s="69"/>
    </row>
    <row r="171" spans="2:14" ht="16.5">
      <c r="B171" s="69"/>
      <c r="C171" s="69"/>
      <c r="D171" s="69"/>
      <c r="E171" s="69"/>
      <c r="F171" s="69"/>
      <c r="G171" s="69"/>
      <c r="I171" s="69"/>
      <c r="J171" s="69"/>
      <c r="K171" s="69"/>
      <c r="L171" s="69"/>
      <c r="M171" s="69"/>
      <c r="N171" s="69"/>
    </row>
    <row r="172" spans="2:14" ht="16.5">
      <c r="B172" s="69"/>
      <c r="C172" s="69"/>
      <c r="D172" s="69"/>
      <c r="E172" s="69"/>
      <c r="F172" s="69"/>
      <c r="G172" s="69"/>
      <c r="I172" s="69"/>
      <c r="J172" s="69"/>
      <c r="K172" s="69"/>
      <c r="L172" s="69"/>
      <c r="M172" s="69"/>
      <c r="N172" s="69"/>
    </row>
    <row r="173" spans="2:14" ht="16.5">
      <c r="B173" s="69"/>
      <c r="C173" s="69"/>
      <c r="D173" s="69"/>
      <c r="E173" s="69"/>
      <c r="F173" s="69"/>
      <c r="G173" s="69"/>
      <c r="I173" s="69"/>
      <c r="J173" s="69"/>
      <c r="K173" s="69"/>
      <c r="L173" s="69"/>
      <c r="M173" s="69"/>
      <c r="N173" s="69"/>
    </row>
    <row r="174" spans="2:14" ht="16.5">
      <c r="B174" s="69"/>
      <c r="C174" s="69"/>
      <c r="D174" s="69"/>
      <c r="E174" s="69"/>
      <c r="F174" s="69"/>
      <c r="G174" s="69"/>
      <c r="I174" s="69"/>
      <c r="J174" s="69"/>
      <c r="K174" s="69"/>
      <c r="L174" s="69"/>
      <c r="M174" s="69"/>
      <c r="N174" s="69"/>
    </row>
    <row r="175" spans="2:14" ht="16.5">
      <c r="B175" s="69"/>
      <c r="C175" s="69"/>
      <c r="D175" s="69"/>
      <c r="E175" s="69"/>
      <c r="F175" s="69"/>
      <c r="G175" s="69"/>
      <c r="I175" s="69"/>
      <c r="J175" s="69"/>
      <c r="K175" s="69"/>
      <c r="L175" s="69"/>
      <c r="M175" s="69"/>
      <c r="N175" s="69"/>
    </row>
    <row r="176" spans="2:14" ht="16.5">
      <c r="B176" s="69"/>
      <c r="C176" s="69"/>
      <c r="D176" s="69"/>
      <c r="E176" s="69"/>
      <c r="F176" s="69"/>
      <c r="G176" s="69"/>
      <c r="I176" s="69"/>
      <c r="J176" s="69"/>
      <c r="K176" s="69"/>
      <c r="L176" s="69"/>
      <c r="M176" s="69"/>
      <c r="N176" s="69"/>
    </row>
    <row r="177" spans="2:14" ht="16.5">
      <c r="B177" s="69"/>
      <c r="C177" s="69"/>
      <c r="D177" s="69"/>
      <c r="E177" s="69"/>
      <c r="F177" s="69"/>
      <c r="G177" s="69"/>
      <c r="I177" s="69"/>
      <c r="J177" s="69"/>
      <c r="K177" s="69"/>
      <c r="L177" s="69"/>
      <c r="M177" s="69"/>
      <c r="N177" s="69"/>
    </row>
    <row r="178" spans="2:14" ht="16.5">
      <c r="B178" s="69"/>
      <c r="C178" s="69"/>
      <c r="D178" s="69"/>
      <c r="E178" s="69"/>
      <c r="F178" s="69"/>
      <c r="G178" s="69"/>
      <c r="I178" s="69"/>
      <c r="J178" s="69"/>
      <c r="K178" s="69"/>
      <c r="L178" s="69"/>
      <c r="M178" s="69"/>
      <c r="N178" s="69"/>
    </row>
    <row r="179" spans="2:14" ht="16.5">
      <c r="B179" s="69"/>
      <c r="C179" s="69"/>
      <c r="D179" s="69"/>
      <c r="E179" s="69"/>
      <c r="F179" s="69"/>
      <c r="G179" s="69"/>
      <c r="I179" s="69"/>
      <c r="J179" s="69"/>
      <c r="K179" s="69"/>
      <c r="L179" s="69"/>
      <c r="M179" s="69"/>
      <c r="N179" s="69"/>
    </row>
    <row r="180" spans="2:14" ht="16.5">
      <c r="B180" s="69"/>
      <c r="C180" s="69"/>
      <c r="D180" s="69"/>
      <c r="E180" s="69"/>
      <c r="F180" s="69"/>
      <c r="G180" s="69"/>
      <c r="I180" s="69"/>
      <c r="J180" s="69"/>
      <c r="K180" s="69"/>
      <c r="L180" s="69"/>
      <c r="M180" s="69"/>
      <c r="N180" s="69"/>
    </row>
    <row r="181" spans="2:14" ht="16.5">
      <c r="B181" s="69"/>
      <c r="C181" s="69"/>
      <c r="D181" s="69"/>
      <c r="E181" s="69"/>
      <c r="F181" s="69"/>
      <c r="G181" s="69"/>
      <c r="I181" s="69"/>
      <c r="J181" s="69"/>
      <c r="K181" s="69"/>
      <c r="L181" s="69"/>
      <c r="M181" s="69"/>
      <c r="N181" s="69"/>
    </row>
    <row r="182" spans="2:14" ht="16.5">
      <c r="B182" s="69"/>
      <c r="C182" s="69"/>
      <c r="D182" s="69"/>
      <c r="E182" s="69"/>
      <c r="F182" s="69"/>
      <c r="G182" s="69"/>
      <c r="I182" s="69"/>
      <c r="J182" s="69"/>
      <c r="K182" s="69"/>
      <c r="L182" s="69"/>
      <c r="M182" s="69"/>
      <c r="N182" s="69"/>
    </row>
    <row r="183" spans="2:14" ht="16.5">
      <c r="B183" s="69"/>
      <c r="C183" s="69"/>
      <c r="D183" s="69"/>
      <c r="E183" s="69"/>
      <c r="F183" s="69"/>
      <c r="G183" s="69"/>
      <c r="I183" s="69"/>
      <c r="J183" s="69"/>
      <c r="K183" s="69"/>
      <c r="L183" s="69"/>
      <c r="M183" s="69"/>
      <c r="N183" s="69"/>
    </row>
    <row r="184" spans="2:14" ht="16.5">
      <c r="B184" s="69"/>
      <c r="C184" s="69"/>
      <c r="D184" s="69"/>
      <c r="E184" s="69"/>
      <c r="F184" s="69"/>
      <c r="G184" s="69"/>
      <c r="I184" s="69"/>
      <c r="J184" s="69"/>
      <c r="K184" s="69"/>
      <c r="L184" s="69"/>
      <c r="M184" s="69"/>
      <c r="N184" s="69"/>
    </row>
    <row r="185" spans="2:14" ht="16.5">
      <c r="B185" s="69"/>
      <c r="C185" s="69"/>
      <c r="D185" s="69"/>
      <c r="E185" s="69"/>
      <c r="F185" s="69"/>
      <c r="G185" s="69"/>
      <c r="I185" s="69"/>
      <c r="J185" s="69"/>
      <c r="K185" s="69"/>
      <c r="L185" s="69"/>
      <c r="M185" s="69"/>
      <c r="N185" s="69"/>
    </row>
    <row r="186" spans="2:14" ht="16.5">
      <c r="B186" s="69"/>
      <c r="C186" s="69"/>
      <c r="D186" s="69"/>
      <c r="E186" s="69"/>
      <c r="F186" s="69"/>
      <c r="G186" s="69"/>
      <c r="I186" s="69"/>
      <c r="J186" s="69"/>
      <c r="K186" s="69"/>
      <c r="L186" s="69"/>
      <c r="M186" s="69"/>
      <c r="N186" s="69"/>
    </row>
    <row r="187" spans="2:14" ht="16.5">
      <c r="B187" s="69"/>
      <c r="C187" s="69"/>
      <c r="D187" s="69"/>
      <c r="E187" s="69"/>
      <c r="F187" s="69"/>
      <c r="G187" s="69"/>
      <c r="I187" s="69"/>
      <c r="J187" s="69"/>
      <c r="K187" s="69"/>
      <c r="L187" s="69"/>
      <c r="M187" s="69"/>
      <c r="N187" s="69"/>
    </row>
    <row r="188" spans="2:14" ht="16.5">
      <c r="B188" s="69"/>
      <c r="C188" s="69"/>
      <c r="D188" s="69"/>
      <c r="E188" s="69"/>
      <c r="F188" s="69"/>
      <c r="G188" s="69"/>
      <c r="I188" s="69"/>
      <c r="J188" s="69"/>
      <c r="K188" s="69"/>
      <c r="L188" s="69"/>
      <c r="M188" s="69"/>
      <c r="N188" s="69"/>
    </row>
    <row r="189" spans="2:14" ht="16.5">
      <c r="B189" s="69"/>
      <c r="C189" s="69"/>
      <c r="D189" s="69"/>
      <c r="E189" s="69"/>
      <c r="F189" s="69"/>
      <c r="G189" s="69"/>
      <c r="I189" s="69"/>
      <c r="J189" s="69"/>
      <c r="K189" s="69"/>
      <c r="L189" s="69"/>
      <c r="M189" s="69"/>
      <c r="N189" s="69"/>
    </row>
    <row r="190" spans="2:14" ht="16.5">
      <c r="B190" s="69"/>
      <c r="C190" s="69"/>
      <c r="D190" s="69"/>
      <c r="E190" s="69"/>
      <c r="F190" s="69"/>
      <c r="G190" s="69"/>
      <c r="I190" s="69"/>
      <c r="J190" s="69"/>
      <c r="K190" s="69"/>
      <c r="L190" s="69"/>
      <c r="M190" s="69"/>
      <c r="N190" s="69"/>
    </row>
    <row r="191" spans="2:14" ht="16.5">
      <c r="B191" s="69"/>
      <c r="C191" s="69"/>
      <c r="D191" s="69"/>
      <c r="E191" s="69"/>
      <c r="F191" s="69"/>
      <c r="G191" s="69"/>
      <c r="I191" s="69"/>
      <c r="J191" s="69"/>
      <c r="K191" s="69"/>
      <c r="L191" s="69"/>
      <c r="M191" s="69"/>
      <c r="N191" s="69"/>
    </row>
    <row r="192" spans="2:14" ht="16.5">
      <c r="B192" s="69"/>
      <c r="C192" s="69"/>
      <c r="D192" s="69"/>
      <c r="E192" s="69"/>
      <c r="F192" s="69"/>
      <c r="G192" s="69"/>
      <c r="I192" s="69"/>
      <c r="J192" s="69"/>
      <c r="K192" s="69"/>
      <c r="L192" s="69"/>
      <c r="M192" s="69"/>
      <c r="N192" s="69"/>
    </row>
    <row r="193" spans="2:14" ht="16.5">
      <c r="B193" s="69"/>
      <c r="C193" s="69"/>
      <c r="D193" s="69"/>
      <c r="E193" s="69"/>
      <c r="F193" s="69"/>
      <c r="G193" s="69"/>
      <c r="I193" s="69"/>
      <c r="J193" s="69"/>
      <c r="K193" s="69"/>
      <c r="L193" s="69"/>
      <c r="M193" s="69"/>
      <c r="N193" s="69"/>
    </row>
    <row r="194" spans="2:14" ht="16.5">
      <c r="B194" s="69"/>
      <c r="C194" s="69"/>
      <c r="D194" s="69"/>
      <c r="E194" s="69"/>
      <c r="F194" s="69"/>
      <c r="G194" s="69"/>
      <c r="I194" s="69"/>
      <c r="J194" s="69"/>
      <c r="K194" s="69"/>
      <c r="L194" s="69"/>
      <c r="M194" s="69"/>
      <c r="N194" s="69"/>
    </row>
    <row r="195" spans="2:14" ht="16.5">
      <c r="B195" s="69"/>
      <c r="C195" s="69"/>
      <c r="D195" s="69"/>
      <c r="E195" s="69"/>
      <c r="F195" s="69"/>
      <c r="G195" s="69"/>
      <c r="I195" s="69"/>
      <c r="J195" s="69"/>
      <c r="K195" s="69"/>
      <c r="L195" s="69"/>
      <c r="M195" s="69"/>
      <c r="N195" s="69"/>
    </row>
    <row r="196" spans="2:14" ht="16.5">
      <c r="B196" s="69"/>
      <c r="C196" s="69"/>
      <c r="D196" s="69"/>
      <c r="E196" s="69"/>
      <c r="F196" s="69"/>
      <c r="G196" s="69"/>
      <c r="I196" s="69"/>
      <c r="J196" s="69"/>
      <c r="K196" s="69"/>
      <c r="L196" s="69"/>
      <c r="M196" s="69"/>
      <c r="N196" s="69"/>
    </row>
    <row r="197" spans="2:14" ht="16.5">
      <c r="B197" s="69"/>
      <c r="C197" s="69"/>
      <c r="D197" s="69"/>
      <c r="E197" s="69"/>
      <c r="F197" s="69"/>
      <c r="G197" s="69"/>
      <c r="I197" s="69"/>
      <c r="J197" s="69"/>
      <c r="K197" s="69"/>
      <c r="L197" s="69"/>
      <c r="M197" s="69"/>
      <c r="N197" s="69"/>
    </row>
    <row r="198" spans="2:14" ht="16.5">
      <c r="B198" s="69"/>
      <c r="C198" s="69"/>
      <c r="D198" s="69"/>
      <c r="E198" s="69"/>
      <c r="F198" s="69"/>
      <c r="G198" s="69"/>
      <c r="I198" s="69"/>
      <c r="J198" s="69"/>
      <c r="K198" s="69"/>
      <c r="L198" s="69"/>
      <c r="M198" s="69"/>
      <c r="N198" s="69"/>
    </row>
    <row r="199" spans="2:14" ht="16.5">
      <c r="B199" s="69"/>
      <c r="C199" s="69"/>
      <c r="D199" s="69"/>
      <c r="E199" s="69"/>
      <c r="F199" s="69"/>
      <c r="G199" s="69"/>
      <c r="I199" s="69"/>
      <c r="J199" s="69"/>
      <c r="K199" s="69"/>
      <c r="L199" s="69"/>
      <c r="M199" s="69"/>
      <c r="N199" s="69"/>
    </row>
    <row r="200" spans="2:14" ht="16.5">
      <c r="B200" s="69"/>
      <c r="C200" s="69"/>
      <c r="D200" s="69"/>
      <c r="E200" s="69"/>
      <c r="F200" s="69"/>
      <c r="G200" s="69"/>
      <c r="I200" s="69"/>
      <c r="J200" s="69"/>
      <c r="K200" s="69"/>
      <c r="L200" s="69"/>
      <c r="M200" s="69"/>
      <c r="N200" s="69"/>
    </row>
    <row r="201" spans="2:14" ht="16.5">
      <c r="B201" s="69"/>
      <c r="C201" s="69"/>
      <c r="D201" s="69"/>
      <c r="E201" s="69"/>
      <c r="F201" s="69"/>
      <c r="G201" s="69"/>
      <c r="I201" s="69"/>
      <c r="J201" s="69"/>
      <c r="K201" s="69"/>
      <c r="L201" s="69"/>
      <c r="M201" s="69"/>
      <c r="N201" s="69"/>
    </row>
    <row r="202" spans="2:14" ht="16.5">
      <c r="B202" s="69"/>
      <c r="C202" s="69"/>
      <c r="D202" s="69"/>
      <c r="E202" s="69"/>
      <c r="F202" s="69"/>
      <c r="G202" s="69"/>
      <c r="I202" s="69"/>
      <c r="J202" s="69"/>
      <c r="K202" s="69"/>
      <c r="L202" s="69"/>
      <c r="M202" s="69"/>
      <c r="N202" s="69"/>
    </row>
    <row r="203" spans="2:14" ht="16.5">
      <c r="B203" s="69"/>
      <c r="C203" s="69"/>
      <c r="D203" s="69"/>
      <c r="E203" s="69"/>
      <c r="F203" s="69"/>
      <c r="G203" s="69"/>
      <c r="I203" s="69"/>
      <c r="J203" s="69"/>
      <c r="K203" s="69"/>
      <c r="L203" s="69"/>
      <c r="M203" s="69"/>
      <c r="N203" s="69"/>
    </row>
    <row r="204" spans="2:14" ht="16.5">
      <c r="B204" s="69"/>
      <c r="C204" s="69"/>
      <c r="D204" s="69"/>
      <c r="E204" s="69"/>
      <c r="F204" s="69"/>
      <c r="G204" s="69"/>
      <c r="I204" s="69"/>
      <c r="J204" s="69"/>
      <c r="K204" s="69"/>
      <c r="L204" s="69"/>
      <c r="M204" s="69"/>
      <c r="N204" s="69"/>
    </row>
    <row r="205" spans="2:14" ht="16.5">
      <c r="B205" s="69"/>
      <c r="C205" s="69"/>
      <c r="D205" s="69"/>
      <c r="E205" s="69"/>
      <c r="F205" s="69"/>
      <c r="G205" s="69"/>
      <c r="I205" s="69"/>
      <c r="J205" s="69"/>
      <c r="K205" s="69"/>
      <c r="L205" s="69"/>
      <c r="M205" s="69"/>
      <c r="N205" s="69"/>
    </row>
    <row r="206" spans="2:14" ht="16.5">
      <c r="B206" s="69"/>
      <c r="C206" s="69"/>
      <c r="D206" s="69"/>
      <c r="E206" s="69"/>
      <c r="F206" s="69"/>
      <c r="G206" s="69"/>
      <c r="I206" s="69"/>
      <c r="J206" s="69"/>
      <c r="K206" s="69"/>
      <c r="L206" s="69"/>
      <c r="M206" s="69"/>
      <c r="N206" s="69"/>
    </row>
    <row r="207" spans="2:14" ht="16.5">
      <c r="B207" s="69"/>
      <c r="C207" s="69"/>
      <c r="D207" s="69"/>
      <c r="E207" s="69"/>
      <c r="F207" s="69"/>
      <c r="G207" s="69"/>
      <c r="I207" s="69"/>
      <c r="J207" s="69"/>
      <c r="K207" s="69"/>
      <c r="L207" s="69"/>
      <c r="M207" s="69"/>
      <c r="N207" s="69"/>
    </row>
    <row r="208" spans="2:14" ht="16.5">
      <c r="B208" s="69"/>
      <c r="C208" s="69"/>
      <c r="D208" s="69"/>
      <c r="E208" s="69"/>
      <c r="F208" s="69"/>
      <c r="G208" s="69"/>
      <c r="I208" s="69"/>
      <c r="J208" s="69"/>
      <c r="K208" s="69"/>
      <c r="L208" s="69"/>
      <c r="M208" s="69"/>
      <c r="N208" s="69"/>
    </row>
    <row r="209" spans="2:14" ht="16.5">
      <c r="B209" s="69"/>
      <c r="C209" s="69"/>
      <c r="D209" s="69"/>
      <c r="E209" s="69"/>
      <c r="F209" s="69"/>
      <c r="G209" s="69"/>
      <c r="I209" s="69"/>
      <c r="J209" s="69"/>
      <c r="K209" s="69"/>
      <c r="L209" s="69"/>
      <c r="M209" s="69"/>
      <c r="N209" s="69"/>
    </row>
    <row r="210" spans="2:14" ht="16.5">
      <c r="B210" s="69"/>
      <c r="C210" s="69"/>
      <c r="D210" s="69"/>
      <c r="E210" s="69"/>
      <c r="F210" s="69"/>
      <c r="G210" s="69"/>
      <c r="I210" s="69"/>
      <c r="J210" s="69"/>
      <c r="K210" s="69"/>
      <c r="L210" s="69"/>
      <c r="M210" s="69"/>
      <c r="N210" s="69"/>
    </row>
    <row r="211" spans="2:14" ht="16.5">
      <c r="B211" s="69"/>
      <c r="C211" s="69"/>
      <c r="D211" s="69"/>
      <c r="E211" s="69"/>
      <c r="F211" s="69"/>
      <c r="G211" s="69"/>
      <c r="I211" s="69"/>
      <c r="J211" s="69"/>
      <c r="K211" s="69"/>
      <c r="L211" s="69"/>
      <c r="M211" s="69"/>
      <c r="N211" s="69"/>
    </row>
    <row r="212" spans="2:14" ht="16.5">
      <c r="B212" s="69"/>
      <c r="C212" s="69"/>
      <c r="D212" s="69"/>
      <c r="E212" s="69"/>
      <c r="F212" s="69"/>
      <c r="G212" s="69"/>
      <c r="I212" s="69"/>
      <c r="J212" s="69"/>
      <c r="K212" s="69"/>
      <c r="L212" s="69"/>
      <c r="M212" s="69"/>
      <c r="N212" s="69"/>
    </row>
    <row r="213" spans="2:14" ht="16.5">
      <c r="B213" s="69"/>
      <c r="C213" s="69"/>
      <c r="D213" s="69"/>
      <c r="E213" s="69"/>
      <c r="F213" s="69"/>
      <c r="G213" s="69"/>
      <c r="I213" s="69"/>
      <c r="J213" s="69"/>
      <c r="K213" s="69"/>
      <c r="L213" s="69"/>
      <c r="M213" s="69"/>
      <c r="N213" s="69"/>
    </row>
    <row r="214" spans="2:14" ht="16.5">
      <c r="B214" s="69"/>
      <c r="C214" s="69"/>
      <c r="D214" s="69"/>
      <c r="E214" s="69"/>
      <c r="F214" s="69"/>
      <c r="G214" s="69"/>
      <c r="I214" s="69"/>
      <c r="J214" s="69"/>
      <c r="K214" s="69"/>
      <c r="L214" s="69"/>
      <c r="M214" s="69"/>
      <c r="N214" s="69"/>
    </row>
    <row r="215" spans="2:14" ht="16.5">
      <c r="B215" s="69"/>
      <c r="C215" s="69"/>
      <c r="D215" s="69"/>
      <c r="E215" s="69"/>
      <c r="F215" s="69"/>
      <c r="G215" s="69"/>
      <c r="I215" s="69"/>
      <c r="J215" s="69"/>
      <c r="K215" s="69"/>
      <c r="L215" s="69"/>
      <c r="M215" s="69"/>
      <c r="N215" s="69"/>
    </row>
    <row r="216" spans="2:14" ht="16.5">
      <c r="B216" s="69"/>
      <c r="C216" s="69"/>
      <c r="D216" s="69"/>
      <c r="E216" s="69"/>
      <c r="F216" s="69"/>
      <c r="G216" s="69"/>
      <c r="I216" s="69"/>
      <c r="J216" s="69"/>
      <c r="K216" s="69"/>
      <c r="L216" s="69"/>
      <c r="M216" s="69"/>
      <c r="N216" s="69"/>
    </row>
    <row r="217" spans="2:14" ht="16.5">
      <c r="B217" s="69"/>
      <c r="C217" s="69"/>
      <c r="D217" s="69"/>
      <c r="E217" s="69"/>
      <c r="F217" s="69"/>
      <c r="G217" s="69"/>
      <c r="I217" s="69"/>
      <c r="J217" s="69"/>
      <c r="K217" s="69"/>
      <c r="L217" s="69"/>
      <c r="M217" s="69"/>
      <c r="N217" s="69"/>
    </row>
    <row r="218" spans="2:14" ht="16.5">
      <c r="B218" s="69"/>
      <c r="C218" s="69"/>
      <c r="D218" s="69"/>
      <c r="E218" s="69"/>
      <c r="F218" s="69"/>
      <c r="G218" s="69"/>
      <c r="I218" s="69"/>
      <c r="J218" s="69"/>
      <c r="K218" s="69"/>
      <c r="L218" s="69"/>
      <c r="M218" s="69"/>
      <c r="N218" s="69"/>
    </row>
    <row r="219" spans="2:14" ht="16.5">
      <c r="B219" s="69"/>
      <c r="C219" s="69"/>
      <c r="D219" s="69"/>
      <c r="E219" s="69"/>
      <c r="F219" s="69"/>
      <c r="G219" s="69"/>
      <c r="I219" s="69"/>
      <c r="J219" s="69"/>
      <c r="K219" s="69"/>
      <c r="L219" s="69"/>
      <c r="M219" s="69"/>
      <c r="N219" s="69"/>
    </row>
    <row r="220" spans="2:14" ht="16.5">
      <c r="B220" s="69"/>
      <c r="C220" s="69"/>
      <c r="D220" s="69"/>
      <c r="E220" s="69"/>
      <c r="F220" s="69"/>
      <c r="G220" s="69"/>
      <c r="I220" s="69"/>
      <c r="J220" s="69"/>
      <c r="K220" s="69"/>
      <c r="L220" s="69"/>
      <c r="M220" s="69"/>
      <c r="N220" s="69"/>
    </row>
    <row r="221" spans="2:14" ht="16.5">
      <c r="B221" s="69"/>
      <c r="C221" s="69"/>
      <c r="D221" s="69"/>
      <c r="E221" s="69"/>
      <c r="F221" s="69"/>
      <c r="G221" s="69"/>
      <c r="I221" s="69"/>
      <c r="J221" s="69"/>
      <c r="K221" s="69"/>
      <c r="L221" s="69"/>
      <c r="M221" s="69"/>
      <c r="N221" s="69"/>
    </row>
    <row r="222" spans="2:14" ht="16.5">
      <c r="B222" s="69"/>
      <c r="C222" s="69"/>
      <c r="D222" s="69"/>
      <c r="E222" s="69"/>
      <c r="F222" s="69"/>
      <c r="G222" s="69"/>
      <c r="I222" s="69"/>
      <c r="J222" s="69"/>
      <c r="K222" s="69"/>
      <c r="L222" s="69"/>
      <c r="M222" s="69"/>
      <c r="N222" s="69"/>
    </row>
    <row r="223" spans="2:14" ht="16.5">
      <c r="B223" s="69"/>
      <c r="C223" s="69"/>
      <c r="D223" s="69"/>
      <c r="E223" s="69"/>
      <c r="F223" s="69"/>
      <c r="G223" s="69"/>
      <c r="I223" s="69"/>
      <c r="J223" s="69"/>
      <c r="K223" s="69"/>
      <c r="L223" s="69"/>
      <c r="M223" s="69"/>
      <c r="N223" s="69"/>
    </row>
    <row r="224" spans="2:14" ht="16.5">
      <c r="B224" s="69"/>
      <c r="C224" s="69"/>
      <c r="D224" s="69"/>
      <c r="E224" s="69"/>
      <c r="F224" s="69"/>
      <c r="G224" s="69"/>
      <c r="I224" s="69"/>
      <c r="J224" s="69"/>
      <c r="K224" s="69"/>
      <c r="L224" s="69"/>
      <c r="M224" s="69"/>
      <c r="N224" s="69"/>
    </row>
    <row r="225" spans="2:14" ht="16.5">
      <c r="B225" s="69"/>
      <c r="C225" s="69"/>
      <c r="D225" s="69"/>
      <c r="E225" s="69"/>
      <c r="F225" s="69"/>
      <c r="G225" s="69"/>
      <c r="I225" s="69"/>
      <c r="J225" s="69"/>
      <c r="K225" s="69"/>
      <c r="L225" s="69"/>
      <c r="M225" s="69"/>
      <c r="N225" s="69"/>
    </row>
    <row r="226" spans="2:14" ht="16.5">
      <c r="B226" s="69"/>
      <c r="C226" s="69"/>
      <c r="D226" s="69"/>
      <c r="E226" s="69"/>
      <c r="F226" s="69"/>
      <c r="G226" s="69"/>
      <c r="I226" s="69"/>
      <c r="J226" s="69"/>
      <c r="K226" s="69"/>
      <c r="L226" s="69"/>
      <c r="M226" s="69"/>
      <c r="N226" s="69"/>
    </row>
    <row r="227" spans="2:14" ht="16.5">
      <c r="B227" s="69"/>
      <c r="C227" s="69"/>
      <c r="D227" s="69"/>
      <c r="E227" s="69"/>
      <c r="F227" s="69"/>
      <c r="G227" s="69"/>
      <c r="I227" s="69"/>
      <c r="J227" s="69"/>
      <c r="K227" s="69"/>
      <c r="L227" s="69"/>
      <c r="M227" s="69"/>
      <c r="N227" s="69"/>
    </row>
    <row r="228" spans="2:14" ht="16.5">
      <c r="B228" s="69"/>
      <c r="C228" s="69"/>
      <c r="D228" s="69"/>
      <c r="E228" s="69"/>
      <c r="F228" s="69"/>
      <c r="G228" s="69"/>
      <c r="I228" s="69"/>
      <c r="J228" s="69"/>
      <c r="K228" s="69"/>
      <c r="L228" s="69"/>
      <c r="M228" s="69"/>
      <c r="N228" s="69"/>
    </row>
    <row r="229" spans="2:14" ht="16.5">
      <c r="B229" s="69"/>
      <c r="C229" s="69"/>
      <c r="D229" s="69"/>
      <c r="E229" s="69"/>
      <c r="F229" s="69"/>
      <c r="G229" s="69"/>
      <c r="I229" s="69"/>
      <c r="J229" s="69"/>
      <c r="K229" s="69"/>
      <c r="L229" s="69"/>
      <c r="M229" s="69"/>
      <c r="N229" s="69"/>
    </row>
    <row r="230" spans="2:14" ht="16.5">
      <c r="B230" s="69"/>
      <c r="C230" s="69"/>
      <c r="D230" s="69"/>
      <c r="E230" s="69"/>
      <c r="F230" s="69"/>
      <c r="G230" s="69"/>
      <c r="I230" s="69"/>
      <c r="J230" s="69"/>
      <c r="K230" s="69"/>
      <c r="L230" s="69"/>
      <c r="M230" s="69"/>
      <c r="N230" s="69"/>
    </row>
    <row r="231" spans="2:14" ht="16.5">
      <c r="B231" s="69"/>
      <c r="C231" s="69"/>
      <c r="D231" s="69"/>
      <c r="E231" s="69"/>
      <c r="F231" s="69"/>
      <c r="G231" s="69"/>
      <c r="I231" s="69"/>
      <c r="J231" s="69"/>
      <c r="K231" s="69"/>
      <c r="L231" s="69"/>
      <c r="M231" s="69"/>
      <c r="N231" s="69"/>
    </row>
    <row r="232" spans="2:14" ht="16.5">
      <c r="B232" s="69"/>
      <c r="C232" s="69"/>
      <c r="D232" s="69"/>
      <c r="E232" s="69"/>
      <c r="F232" s="69"/>
      <c r="G232" s="69"/>
      <c r="I232" s="69"/>
      <c r="J232" s="69"/>
      <c r="K232" s="69"/>
      <c r="L232" s="69"/>
      <c r="M232" s="69"/>
      <c r="N232" s="69"/>
    </row>
    <row r="233" spans="2:14" ht="16.5">
      <c r="B233" s="69"/>
      <c r="C233" s="69"/>
      <c r="D233" s="69"/>
      <c r="E233" s="69"/>
      <c r="F233" s="69"/>
      <c r="G233" s="69"/>
      <c r="I233" s="69"/>
      <c r="J233" s="69"/>
      <c r="K233" s="69"/>
      <c r="L233" s="69"/>
      <c r="M233" s="69"/>
      <c r="N233" s="69"/>
    </row>
    <row r="234" spans="2:14" ht="16.5">
      <c r="B234" s="69"/>
      <c r="C234" s="69"/>
      <c r="D234" s="69"/>
      <c r="E234" s="69"/>
      <c r="F234" s="69"/>
      <c r="G234" s="69"/>
      <c r="I234" s="69"/>
      <c r="J234" s="69"/>
      <c r="K234" s="69"/>
      <c r="L234" s="69"/>
      <c r="M234" s="69"/>
      <c r="N234" s="69"/>
    </row>
    <row r="235" spans="2:14" ht="16.5">
      <c r="B235" s="69"/>
      <c r="C235" s="69"/>
      <c r="D235" s="69"/>
      <c r="E235" s="69"/>
      <c r="F235" s="69"/>
      <c r="G235" s="69"/>
      <c r="I235" s="69"/>
      <c r="J235" s="69"/>
      <c r="K235" s="69"/>
      <c r="L235" s="69"/>
      <c r="M235" s="69"/>
      <c r="N235" s="69"/>
    </row>
    <row r="236" spans="2:14" ht="16.5">
      <c r="B236" s="69"/>
      <c r="C236" s="69"/>
      <c r="D236" s="69"/>
      <c r="E236" s="69"/>
      <c r="F236" s="69"/>
      <c r="G236" s="69"/>
      <c r="I236" s="69"/>
      <c r="J236" s="69"/>
      <c r="K236" s="69"/>
      <c r="L236" s="69"/>
      <c r="M236" s="69"/>
      <c r="N236" s="69"/>
    </row>
    <row r="237" spans="2:14" ht="16.5">
      <c r="B237" s="69"/>
      <c r="C237" s="69"/>
      <c r="D237" s="69"/>
      <c r="E237" s="69"/>
      <c r="F237" s="69"/>
      <c r="G237" s="69"/>
      <c r="I237" s="69"/>
      <c r="J237" s="69"/>
      <c r="K237" s="69"/>
      <c r="L237" s="69"/>
      <c r="M237" s="69"/>
      <c r="N237" s="69"/>
    </row>
    <row r="238" spans="2:14" ht="16.5">
      <c r="B238" s="69"/>
      <c r="C238" s="69"/>
      <c r="D238" s="69"/>
      <c r="E238" s="69"/>
      <c r="F238" s="69"/>
      <c r="G238" s="69"/>
      <c r="I238" s="69"/>
      <c r="J238" s="69"/>
      <c r="K238" s="69"/>
      <c r="L238" s="69"/>
      <c r="M238" s="69"/>
      <c r="N238" s="69"/>
    </row>
    <row r="239" spans="2:14" ht="16.5">
      <c r="B239" s="69"/>
      <c r="C239" s="69"/>
      <c r="D239" s="69"/>
      <c r="E239" s="69"/>
      <c r="F239" s="69"/>
      <c r="G239" s="69"/>
      <c r="I239" s="69"/>
      <c r="J239" s="69"/>
      <c r="K239" s="69"/>
      <c r="L239" s="69"/>
      <c r="M239" s="69"/>
      <c r="N239" s="69"/>
    </row>
    <row r="240" spans="2:14" ht="16.5">
      <c r="B240" s="69"/>
      <c r="C240" s="69"/>
      <c r="D240" s="69"/>
      <c r="E240" s="69"/>
      <c r="F240" s="69"/>
      <c r="G240" s="69"/>
      <c r="I240" s="69"/>
      <c r="J240" s="69"/>
      <c r="K240" s="69"/>
      <c r="L240" s="69"/>
      <c r="M240" s="69"/>
      <c r="N240" s="69"/>
    </row>
    <row r="241" spans="2:14" ht="16.5">
      <c r="B241" s="69"/>
      <c r="C241" s="69"/>
      <c r="D241" s="69"/>
      <c r="E241" s="69"/>
      <c r="F241" s="69"/>
      <c r="G241" s="69"/>
      <c r="I241" s="69"/>
      <c r="J241" s="69"/>
      <c r="K241" s="69"/>
      <c r="L241" s="69"/>
      <c r="M241" s="69"/>
      <c r="N241" s="69"/>
    </row>
    <row r="242" spans="2:14" ht="16.5">
      <c r="B242" s="69"/>
      <c r="C242" s="69"/>
      <c r="D242" s="69"/>
      <c r="E242" s="69"/>
      <c r="F242" s="69"/>
      <c r="G242" s="69"/>
      <c r="I242" s="69"/>
      <c r="J242" s="69"/>
      <c r="K242" s="69"/>
      <c r="L242" s="69"/>
      <c r="M242" s="69"/>
      <c r="N242" s="69"/>
    </row>
    <row r="243" spans="2:14" ht="16.5">
      <c r="B243" s="69"/>
      <c r="C243" s="69"/>
      <c r="D243" s="69"/>
      <c r="E243" s="69"/>
      <c r="F243" s="69"/>
      <c r="G243" s="69"/>
      <c r="I243" s="69"/>
      <c r="J243" s="69"/>
      <c r="K243" s="69"/>
      <c r="L243" s="69"/>
      <c r="M243" s="69"/>
      <c r="N243" s="69"/>
    </row>
    <row r="244" spans="2:14" ht="16.5">
      <c r="B244" s="69"/>
      <c r="C244" s="69"/>
      <c r="D244" s="69"/>
      <c r="E244" s="69"/>
      <c r="F244" s="69"/>
      <c r="G244" s="69"/>
      <c r="I244" s="69"/>
      <c r="J244" s="69"/>
      <c r="K244" s="69"/>
      <c r="L244" s="69"/>
      <c r="M244" s="69"/>
      <c r="N244" s="69"/>
    </row>
    <row r="245" spans="2:14" ht="16.5">
      <c r="B245" s="69"/>
      <c r="C245" s="69"/>
      <c r="D245" s="69"/>
      <c r="E245" s="69"/>
      <c r="F245" s="69"/>
      <c r="G245" s="69"/>
      <c r="I245" s="69"/>
      <c r="J245" s="69"/>
      <c r="K245" s="69"/>
      <c r="L245" s="69"/>
      <c r="M245" s="69"/>
      <c r="N245" s="69"/>
    </row>
    <row r="246" spans="2:14" ht="16.5">
      <c r="B246" s="69"/>
      <c r="C246" s="69"/>
      <c r="D246" s="69"/>
      <c r="E246" s="69"/>
      <c r="F246" s="69"/>
      <c r="G246" s="69"/>
      <c r="I246" s="69"/>
      <c r="J246" s="69"/>
      <c r="K246" s="69"/>
      <c r="L246" s="69"/>
      <c r="M246" s="69"/>
      <c r="N246" s="69"/>
    </row>
    <row r="247" spans="2:14" ht="16.5">
      <c r="B247" s="69"/>
      <c r="C247" s="69"/>
      <c r="D247" s="69"/>
      <c r="E247" s="69"/>
      <c r="F247" s="69"/>
      <c r="G247" s="69"/>
      <c r="I247" s="69"/>
      <c r="J247" s="69"/>
      <c r="K247" s="69"/>
      <c r="L247" s="69"/>
      <c r="M247" s="69"/>
      <c r="N247" s="69"/>
    </row>
    <row r="248" spans="2:14" ht="16.5">
      <c r="B248" s="69"/>
      <c r="C248" s="69"/>
      <c r="D248" s="69"/>
      <c r="E248" s="69"/>
      <c r="F248" s="69"/>
      <c r="G248" s="69"/>
      <c r="I248" s="69"/>
      <c r="J248" s="69"/>
      <c r="K248" s="69"/>
      <c r="L248" s="69"/>
      <c r="M248" s="69"/>
      <c r="N248" s="69"/>
    </row>
    <row r="249" spans="2:14" ht="16.5">
      <c r="B249" s="69"/>
      <c r="C249" s="69"/>
      <c r="D249" s="69"/>
      <c r="E249" s="69"/>
      <c r="F249" s="69"/>
      <c r="G249" s="69"/>
      <c r="I249" s="69"/>
      <c r="J249" s="69"/>
      <c r="K249" s="69"/>
      <c r="L249" s="69"/>
      <c r="M249" s="69"/>
      <c r="N249" s="69"/>
    </row>
    <row r="250" spans="2:14" ht="16.5">
      <c r="B250" s="69"/>
      <c r="C250" s="69"/>
      <c r="D250" s="69"/>
      <c r="E250" s="69"/>
      <c r="F250" s="69"/>
      <c r="G250" s="69"/>
      <c r="I250" s="69"/>
      <c r="J250" s="69"/>
      <c r="K250" s="69"/>
      <c r="L250" s="69"/>
      <c r="M250" s="69"/>
      <c r="N250" s="69"/>
    </row>
    <row r="251" spans="2:14" ht="16.5">
      <c r="B251" s="69"/>
      <c r="C251" s="69"/>
      <c r="D251" s="69"/>
      <c r="E251" s="69"/>
      <c r="F251" s="69"/>
      <c r="G251" s="69"/>
      <c r="I251" s="69"/>
      <c r="J251" s="69"/>
      <c r="K251" s="69"/>
      <c r="L251" s="69"/>
      <c r="M251" s="69"/>
      <c r="N251" s="69"/>
    </row>
    <row r="252" spans="2:14" ht="16.5">
      <c r="B252" s="69"/>
      <c r="C252" s="69"/>
      <c r="D252" s="69"/>
      <c r="E252" s="69"/>
      <c r="F252" s="69"/>
      <c r="G252" s="69"/>
      <c r="I252" s="69"/>
      <c r="J252" s="69"/>
      <c r="K252" s="69"/>
      <c r="L252" s="69"/>
      <c r="M252" s="69"/>
      <c r="N252" s="69"/>
    </row>
    <row r="253" spans="2:14" ht="16.5">
      <c r="B253" s="69"/>
      <c r="C253" s="69"/>
      <c r="D253" s="69"/>
      <c r="E253" s="69"/>
      <c r="F253" s="69"/>
      <c r="G253" s="69"/>
      <c r="I253" s="69"/>
      <c r="J253" s="69"/>
      <c r="K253" s="69"/>
      <c r="L253" s="69"/>
      <c r="M253" s="69"/>
      <c r="N253" s="69"/>
    </row>
    <row r="254" spans="2:14" ht="16.5">
      <c r="B254" s="69"/>
      <c r="C254" s="69"/>
      <c r="D254" s="69"/>
      <c r="E254" s="69"/>
      <c r="F254" s="69"/>
      <c r="G254" s="69"/>
      <c r="I254" s="69"/>
      <c r="J254" s="69"/>
      <c r="K254" s="69"/>
      <c r="L254" s="69"/>
      <c r="M254" s="69"/>
      <c r="N254" s="69"/>
    </row>
    <row r="255" spans="2:14" ht="16.5">
      <c r="B255" s="69"/>
      <c r="C255" s="69"/>
      <c r="D255" s="69"/>
      <c r="E255" s="69"/>
      <c r="F255" s="69"/>
      <c r="G255" s="69"/>
      <c r="I255" s="69"/>
      <c r="J255" s="69"/>
      <c r="K255" s="69"/>
      <c r="L255" s="69"/>
      <c r="M255" s="69"/>
      <c r="N255" s="69"/>
    </row>
    <row r="256" spans="2:14" ht="16.5">
      <c r="B256" s="69"/>
      <c r="C256" s="69"/>
      <c r="D256" s="69"/>
      <c r="E256" s="69"/>
      <c r="F256" s="69"/>
      <c r="G256" s="69"/>
      <c r="I256" s="69"/>
      <c r="J256" s="69"/>
      <c r="K256" s="69"/>
      <c r="L256" s="69"/>
      <c r="M256" s="69"/>
      <c r="N256" s="69"/>
    </row>
    <row r="257" spans="2:14" ht="16.5">
      <c r="B257" s="69"/>
      <c r="C257" s="69"/>
      <c r="D257" s="69"/>
      <c r="E257" s="69"/>
      <c r="F257" s="69"/>
      <c r="G257" s="69"/>
      <c r="I257" s="69"/>
      <c r="J257" s="69"/>
      <c r="K257" s="69"/>
      <c r="L257" s="69"/>
      <c r="M257" s="69"/>
      <c r="N257" s="69"/>
    </row>
    <row r="258" spans="2:14" ht="16.5">
      <c r="B258" s="69"/>
      <c r="C258" s="69"/>
      <c r="D258" s="69"/>
      <c r="E258" s="69"/>
      <c r="F258" s="69"/>
      <c r="G258" s="69"/>
      <c r="I258" s="69"/>
      <c r="J258" s="69"/>
      <c r="K258" s="69"/>
      <c r="L258" s="69"/>
      <c r="M258" s="69"/>
      <c r="N258" s="69"/>
    </row>
    <row r="259" spans="2:14" ht="16.5">
      <c r="B259" s="69"/>
      <c r="C259" s="69"/>
      <c r="D259" s="69"/>
      <c r="E259" s="69"/>
      <c r="F259" s="69"/>
      <c r="G259" s="69"/>
      <c r="I259" s="69"/>
      <c r="J259" s="69"/>
      <c r="K259" s="69"/>
      <c r="L259" s="69"/>
      <c r="M259" s="69"/>
      <c r="N259" s="69"/>
    </row>
    <row r="260" spans="2:14" ht="16.5">
      <c r="B260" s="69"/>
      <c r="C260" s="69"/>
      <c r="D260" s="69"/>
      <c r="E260" s="69"/>
      <c r="F260" s="69"/>
      <c r="G260" s="69"/>
      <c r="I260" s="69"/>
      <c r="J260" s="69"/>
      <c r="K260" s="69"/>
      <c r="L260" s="69"/>
      <c r="M260" s="69"/>
      <c r="N260" s="69"/>
    </row>
    <row r="261" spans="2:14" ht="16.5">
      <c r="B261" s="69"/>
      <c r="C261" s="69"/>
      <c r="D261" s="69"/>
      <c r="E261" s="69"/>
      <c r="F261" s="69"/>
      <c r="G261" s="69"/>
      <c r="I261" s="69"/>
      <c r="J261" s="69"/>
      <c r="K261" s="69"/>
      <c r="L261" s="69"/>
      <c r="M261" s="69"/>
      <c r="N261" s="69"/>
    </row>
    <row r="262" spans="2:14" ht="16.5">
      <c r="B262" s="69"/>
      <c r="C262" s="69"/>
      <c r="D262" s="69"/>
      <c r="E262" s="69"/>
      <c r="F262" s="69"/>
      <c r="G262" s="69"/>
      <c r="I262" s="69"/>
      <c r="J262" s="69"/>
      <c r="K262" s="69"/>
      <c r="L262" s="69"/>
      <c r="M262" s="69"/>
      <c r="N262" s="69"/>
    </row>
    <row r="263" spans="2:14" ht="16.5">
      <c r="B263" s="69"/>
      <c r="C263" s="69"/>
      <c r="D263" s="69"/>
      <c r="E263" s="69"/>
      <c r="F263" s="69"/>
      <c r="G263" s="69"/>
      <c r="I263" s="69"/>
      <c r="J263" s="69"/>
      <c r="K263" s="69"/>
      <c r="L263" s="69"/>
      <c r="M263" s="69"/>
      <c r="N263" s="69"/>
    </row>
    <row r="264" spans="2:14" ht="16.5">
      <c r="B264" s="69"/>
      <c r="C264" s="69"/>
      <c r="D264" s="69"/>
      <c r="E264" s="69"/>
      <c r="F264" s="69"/>
      <c r="G264" s="69"/>
      <c r="I264" s="69"/>
      <c r="J264" s="69"/>
      <c r="K264" s="69"/>
      <c r="L264" s="69"/>
      <c r="M264" s="69"/>
      <c r="N264" s="69"/>
    </row>
    <row r="265" spans="2:14" ht="16.5">
      <c r="B265" s="69"/>
      <c r="C265" s="69"/>
      <c r="D265" s="69"/>
      <c r="E265" s="69"/>
      <c r="F265" s="69"/>
      <c r="G265" s="69"/>
      <c r="I265" s="69"/>
      <c r="J265" s="69"/>
      <c r="K265" s="69"/>
      <c r="L265" s="69"/>
      <c r="M265" s="69"/>
      <c r="N265" s="69"/>
    </row>
    <row r="266" spans="2:14" ht="16.5">
      <c r="B266" s="69"/>
      <c r="C266" s="69"/>
      <c r="D266" s="69"/>
      <c r="E266" s="69"/>
      <c r="F266" s="69"/>
      <c r="G266" s="69"/>
      <c r="I266" s="69"/>
      <c r="J266" s="69"/>
      <c r="K266" s="69"/>
      <c r="L266" s="69"/>
      <c r="M266" s="69"/>
      <c r="N266" s="69"/>
    </row>
    <row r="267" spans="2:14" ht="16.5">
      <c r="B267" s="69"/>
      <c r="C267" s="69"/>
      <c r="D267" s="69"/>
      <c r="E267" s="69"/>
      <c r="F267" s="69"/>
      <c r="G267" s="69"/>
      <c r="I267" s="69"/>
      <c r="J267" s="69"/>
      <c r="K267" s="69"/>
      <c r="L267" s="69"/>
      <c r="M267" s="69"/>
      <c r="N267" s="69"/>
    </row>
    <row r="268" spans="2:14" ht="16.5">
      <c r="B268" s="69"/>
      <c r="C268" s="69"/>
      <c r="D268" s="69"/>
      <c r="E268" s="69"/>
      <c r="F268" s="69"/>
      <c r="G268" s="69"/>
      <c r="I268" s="69"/>
      <c r="J268" s="69"/>
      <c r="K268" s="69"/>
      <c r="L268" s="69"/>
      <c r="M268" s="69"/>
      <c r="N268" s="69"/>
    </row>
    <row r="269" spans="2:14" ht="16.5">
      <c r="B269" s="69"/>
      <c r="C269" s="69"/>
      <c r="D269" s="69"/>
      <c r="E269" s="69"/>
      <c r="F269" s="69"/>
      <c r="G269" s="69"/>
      <c r="I269" s="69"/>
      <c r="J269" s="69"/>
      <c r="K269" s="69"/>
      <c r="L269" s="69"/>
      <c r="M269" s="69"/>
      <c r="N269" s="69"/>
    </row>
    <row r="270" spans="2:14" ht="16.5">
      <c r="B270" s="69"/>
      <c r="C270" s="69"/>
      <c r="D270" s="69"/>
      <c r="E270" s="69"/>
      <c r="F270" s="69"/>
      <c r="G270" s="69"/>
      <c r="I270" s="69"/>
      <c r="J270" s="69"/>
      <c r="K270" s="69"/>
      <c r="L270" s="69"/>
      <c r="M270" s="69"/>
      <c r="N270" s="69"/>
    </row>
    <row r="271" spans="2:14" ht="16.5">
      <c r="B271" s="69"/>
      <c r="C271" s="69"/>
      <c r="D271" s="69"/>
      <c r="E271" s="69"/>
      <c r="F271" s="69"/>
      <c r="G271" s="69"/>
      <c r="I271" s="69"/>
      <c r="J271" s="69"/>
      <c r="K271" s="69"/>
      <c r="L271" s="69"/>
      <c r="M271" s="69"/>
      <c r="N271" s="69"/>
    </row>
    <row r="272" spans="2:14" ht="16.5">
      <c r="B272" s="69"/>
      <c r="C272" s="69"/>
      <c r="D272" s="69"/>
      <c r="E272" s="69"/>
      <c r="F272" s="69"/>
      <c r="G272" s="69"/>
      <c r="I272" s="69"/>
      <c r="J272" s="69"/>
      <c r="K272" s="69"/>
      <c r="L272" s="69"/>
      <c r="M272" s="69"/>
      <c r="N272" s="69"/>
    </row>
    <row r="273" spans="2:14" ht="16.5">
      <c r="B273" s="69"/>
      <c r="C273" s="69"/>
      <c r="D273" s="69"/>
      <c r="E273" s="69"/>
      <c r="F273" s="69"/>
      <c r="G273" s="69"/>
      <c r="I273" s="69"/>
      <c r="J273" s="69"/>
      <c r="K273" s="69"/>
      <c r="L273" s="69"/>
      <c r="M273" s="69"/>
      <c r="N273" s="69"/>
    </row>
    <row r="274" spans="2:14" ht="16.5">
      <c r="B274" s="69"/>
      <c r="C274" s="69"/>
      <c r="D274" s="69"/>
      <c r="E274" s="69"/>
      <c r="F274" s="69"/>
      <c r="G274" s="69"/>
      <c r="I274" s="69"/>
      <c r="J274" s="69"/>
      <c r="K274" s="69"/>
      <c r="L274" s="69"/>
      <c r="M274" s="69"/>
      <c r="N274" s="69"/>
    </row>
    <row r="275" spans="2:14" ht="16.5">
      <c r="B275" s="69"/>
      <c r="C275" s="69"/>
      <c r="D275" s="69"/>
      <c r="E275" s="69"/>
      <c r="F275" s="69"/>
      <c r="G275" s="69"/>
      <c r="I275" s="69"/>
      <c r="J275" s="69"/>
      <c r="K275" s="69"/>
      <c r="L275" s="69"/>
      <c r="M275" s="69"/>
      <c r="N275" s="69"/>
    </row>
    <row r="276" spans="2:14" ht="16.5">
      <c r="B276" s="69"/>
      <c r="C276" s="69"/>
      <c r="D276" s="69"/>
      <c r="E276" s="69"/>
      <c r="F276" s="69"/>
      <c r="G276" s="69"/>
      <c r="I276" s="69"/>
      <c r="J276" s="69"/>
      <c r="K276" s="69"/>
      <c r="L276" s="69"/>
      <c r="M276" s="69"/>
      <c r="N276" s="69"/>
    </row>
    <row r="277" spans="2:14" ht="16.5">
      <c r="B277" s="69"/>
      <c r="C277" s="69"/>
      <c r="D277" s="69"/>
      <c r="E277" s="69"/>
      <c r="F277" s="69"/>
      <c r="G277" s="69"/>
      <c r="I277" s="69"/>
      <c r="J277" s="69"/>
      <c r="K277" s="69"/>
      <c r="L277" s="69"/>
      <c r="M277" s="69"/>
      <c r="N277" s="69"/>
    </row>
    <row r="278" spans="2:14" ht="16.5">
      <c r="B278" s="69"/>
      <c r="C278" s="69"/>
      <c r="D278" s="69"/>
      <c r="E278" s="69"/>
      <c r="F278" s="69"/>
      <c r="G278" s="69"/>
      <c r="I278" s="69"/>
      <c r="J278" s="69"/>
      <c r="K278" s="69"/>
      <c r="L278" s="69"/>
      <c r="M278" s="69"/>
      <c r="N278" s="69"/>
    </row>
    <row r="279" spans="2:14" ht="16.5">
      <c r="B279" s="69"/>
      <c r="C279" s="69"/>
      <c r="D279" s="69"/>
      <c r="E279" s="69"/>
      <c r="F279" s="69"/>
      <c r="G279" s="69"/>
      <c r="I279" s="69"/>
      <c r="J279" s="69"/>
      <c r="K279" s="69"/>
      <c r="L279" s="69"/>
      <c r="M279" s="69"/>
      <c r="N279" s="69"/>
    </row>
    <row r="280" spans="2:14" ht="16.5">
      <c r="B280" s="69"/>
      <c r="C280" s="69"/>
      <c r="D280" s="69"/>
      <c r="E280" s="69"/>
      <c r="F280" s="69"/>
      <c r="G280" s="69"/>
      <c r="I280" s="69"/>
      <c r="J280" s="69"/>
      <c r="K280" s="69"/>
      <c r="L280" s="69"/>
      <c r="M280" s="69"/>
      <c r="N280" s="69"/>
    </row>
    <row r="281" spans="2:14" ht="16.5">
      <c r="B281" s="69"/>
      <c r="C281" s="69"/>
      <c r="D281" s="69"/>
      <c r="E281" s="69"/>
      <c r="F281" s="69"/>
      <c r="G281" s="69"/>
      <c r="I281" s="69"/>
      <c r="J281" s="69"/>
      <c r="K281" s="69"/>
      <c r="L281" s="69"/>
      <c r="M281" s="69"/>
      <c r="N281" s="69"/>
    </row>
    <row r="282" spans="2:14" ht="16.5">
      <c r="B282" s="69"/>
      <c r="C282" s="69"/>
      <c r="D282" s="69"/>
      <c r="E282" s="69"/>
      <c r="F282" s="69"/>
      <c r="G282" s="69"/>
      <c r="I282" s="69"/>
      <c r="J282" s="69"/>
      <c r="K282" s="69"/>
      <c r="L282" s="69"/>
      <c r="M282" s="69"/>
      <c r="N282" s="69"/>
    </row>
    <row r="283" spans="2:14" ht="16.5">
      <c r="B283" s="70"/>
      <c r="C283" s="70"/>
      <c r="D283" s="70"/>
      <c r="E283" s="70"/>
      <c r="F283" s="70"/>
      <c r="G283" s="70"/>
      <c r="I283" s="70"/>
      <c r="J283" s="70"/>
      <c r="K283" s="70"/>
      <c r="L283" s="70"/>
      <c r="M283" s="70"/>
      <c r="N283" s="70"/>
    </row>
    <row r="284" spans="2:14" ht="16.5">
      <c r="B284" s="70"/>
      <c r="C284" s="70"/>
      <c r="D284" s="70"/>
      <c r="E284" s="70"/>
      <c r="F284" s="70"/>
      <c r="G284" s="70"/>
      <c r="I284" s="70"/>
      <c r="J284" s="70"/>
      <c r="K284" s="70"/>
      <c r="L284" s="70"/>
      <c r="M284" s="70"/>
      <c r="N284" s="70"/>
    </row>
    <row r="285" spans="2:14" ht="16.5">
      <c r="B285" s="70"/>
      <c r="C285" s="70"/>
      <c r="D285" s="70"/>
      <c r="E285" s="70"/>
      <c r="F285" s="70"/>
      <c r="G285" s="70"/>
      <c r="I285" s="70"/>
      <c r="J285" s="70"/>
      <c r="K285" s="70"/>
      <c r="L285" s="70"/>
      <c r="M285" s="70"/>
      <c r="N285" s="70"/>
    </row>
    <row r="286" spans="2:14" ht="16.5">
      <c r="B286" s="70"/>
      <c r="C286" s="70"/>
      <c r="D286" s="70"/>
      <c r="E286" s="70"/>
      <c r="F286" s="70"/>
      <c r="G286" s="70"/>
      <c r="I286" s="70"/>
      <c r="J286" s="70"/>
      <c r="K286" s="70"/>
      <c r="L286" s="70"/>
      <c r="M286" s="70"/>
      <c r="N286" s="70"/>
    </row>
    <row r="287" spans="2:14" ht="16.5">
      <c r="B287" s="70"/>
      <c r="C287" s="70"/>
      <c r="D287" s="70"/>
      <c r="E287" s="70"/>
      <c r="F287" s="70"/>
      <c r="G287" s="70"/>
      <c r="I287" s="70"/>
      <c r="J287" s="70"/>
      <c r="K287" s="70"/>
      <c r="L287" s="70"/>
      <c r="M287" s="70"/>
      <c r="N287" s="70"/>
    </row>
    <row r="288" spans="2:14" ht="16.5">
      <c r="B288" s="70"/>
      <c r="C288" s="70"/>
      <c r="D288" s="70"/>
      <c r="E288" s="70"/>
      <c r="F288" s="70"/>
      <c r="G288" s="70"/>
      <c r="I288" s="70"/>
      <c r="J288" s="70"/>
      <c r="K288" s="70"/>
      <c r="L288" s="70"/>
      <c r="M288" s="70"/>
      <c r="N288" s="70"/>
    </row>
    <row r="289" spans="2:14" ht="16.5">
      <c r="B289" s="70"/>
      <c r="C289" s="70"/>
      <c r="D289" s="70"/>
      <c r="E289" s="70"/>
      <c r="F289" s="70"/>
      <c r="G289" s="70"/>
      <c r="I289" s="70"/>
      <c r="J289" s="70"/>
      <c r="K289" s="70"/>
      <c r="L289" s="70"/>
      <c r="M289" s="70"/>
      <c r="N289" s="70"/>
    </row>
    <row r="290" spans="2:14" ht="16.5">
      <c r="B290" s="70"/>
      <c r="C290" s="70"/>
      <c r="D290" s="70"/>
      <c r="E290" s="70"/>
      <c r="F290" s="70"/>
      <c r="G290" s="70"/>
      <c r="I290" s="70"/>
      <c r="J290" s="70"/>
      <c r="K290" s="70"/>
      <c r="L290" s="70"/>
      <c r="M290" s="70"/>
      <c r="N290" s="70"/>
    </row>
    <row r="291" spans="2:14" ht="16.5">
      <c r="B291" s="70"/>
      <c r="C291" s="70"/>
      <c r="D291" s="70"/>
      <c r="E291" s="70"/>
      <c r="F291" s="70"/>
      <c r="G291" s="70"/>
      <c r="I291" s="70"/>
      <c r="J291" s="70"/>
      <c r="K291" s="70"/>
      <c r="L291" s="70"/>
      <c r="M291" s="70"/>
      <c r="N291" s="70"/>
    </row>
    <row r="292" spans="2:14" ht="16.5">
      <c r="B292" s="70"/>
      <c r="C292" s="70"/>
      <c r="D292" s="70"/>
      <c r="E292" s="70"/>
      <c r="F292" s="70"/>
      <c r="G292" s="70"/>
      <c r="I292" s="70"/>
      <c r="J292" s="70"/>
      <c r="K292" s="70"/>
      <c r="L292" s="70"/>
      <c r="M292" s="70"/>
      <c r="N292" s="70"/>
    </row>
    <row r="293" spans="2:14" ht="16.5">
      <c r="B293" s="70"/>
      <c r="C293" s="70"/>
      <c r="D293" s="70"/>
      <c r="E293" s="70"/>
      <c r="F293" s="70"/>
      <c r="G293" s="70"/>
      <c r="I293" s="70"/>
      <c r="J293" s="70"/>
      <c r="K293" s="70"/>
      <c r="L293" s="70"/>
      <c r="M293" s="70"/>
      <c r="N293" s="70"/>
    </row>
    <row r="294" spans="2:14" ht="16.5">
      <c r="B294" s="70"/>
      <c r="C294" s="70"/>
      <c r="D294" s="70"/>
      <c r="E294" s="70"/>
      <c r="F294" s="70"/>
      <c r="G294" s="70"/>
      <c r="I294" s="70"/>
      <c r="J294" s="70"/>
      <c r="K294" s="70"/>
      <c r="L294" s="70"/>
      <c r="M294" s="70"/>
      <c r="N294" s="70"/>
    </row>
    <row r="295" spans="2:14" ht="16.5">
      <c r="B295" s="70"/>
      <c r="C295" s="70"/>
      <c r="D295" s="70"/>
      <c r="E295" s="70"/>
      <c r="F295" s="70"/>
      <c r="G295" s="70"/>
      <c r="I295" s="70"/>
      <c r="J295" s="70"/>
      <c r="K295" s="70"/>
      <c r="L295" s="70"/>
      <c r="M295" s="70"/>
      <c r="N295" s="70"/>
    </row>
    <row r="296" spans="2:14" ht="16.5">
      <c r="B296" s="70"/>
      <c r="C296" s="70"/>
      <c r="D296" s="70"/>
      <c r="E296" s="70"/>
      <c r="F296" s="70"/>
      <c r="G296" s="70"/>
      <c r="I296" s="70"/>
      <c r="J296" s="70"/>
      <c r="K296" s="70"/>
      <c r="L296" s="70"/>
      <c r="M296" s="70"/>
      <c r="N296" s="70"/>
    </row>
    <row r="297" spans="2:14" ht="16.5">
      <c r="B297" s="70"/>
      <c r="C297" s="70"/>
      <c r="D297" s="70"/>
      <c r="E297" s="70"/>
      <c r="F297" s="70"/>
      <c r="G297" s="70"/>
      <c r="I297" s="70"/>
      <c r="J297" s="70"/>
      <c r="K297" s="70"/>
      <c r="L297" s="70"/>
      <c r="M297" s="70"/>
      <c r="N297" s="70"/>
    </row>
    <row r="298" spans="2:14" ht="16.5">
      <c r="B298" s="70"/>
      <c r="C298" s="70"/>
      <c r="D298" s="70"/>
      <c r="E298" s="70"/>
      <c r="F298" s="70"/>
      <c r="G298" s="70"/>
      <c r="I298" s="70"/>
      <c r="J298" s="70"/>
      <c r="K298" s="70"/>
      <c r="L298" s="70"/>
      <c r="M298" s="70"/>
      <c r="N298" s="70"/>
    </row>
    <row r="299" spans="2:14" ht="16.5">
      <c r="B299" s="70"/>
      <c r="C299" s="70"/>
      <c r="D299" s="70"/>
      <c r="E299" s="70"/>
      <c r="F299" s="70"/>
      <c r="G299" s="70"/>
      <c r="I299" s="70"/>
      <c r="J299" s="70"/>
      <c r="K299" s="70"/>
      <c r="L299" s="70"/>
      <c r="M299" s="70"/>
      <c r="N299" s="70"/>
    </row>
    <row r="300" spans="2:14" ht="16.5">
      <c r="B300" s="70"/>
      <c r="C300" s="70"/>
      <c r="D300" s="70"/>
      <c r="E300" s="70"/>
      <c r="F300" s="70"/>
      <c r="G300" s="70"/>
      <c r="I300" s="70"/>
      <c r="J300" s="70"/>
      <c r="K300" s="70"/>
      <c r="L300" s="70"/>
      <c r="M300" s="70"/>
      <c r="N300" s="70"/>
    </row>
    <row r="301" spans="2:14" ht="16.5">
      <c r="B301" s="70"/>
      <c r="C301" s="70"/>
      <c r="D301" s="70"/>
      <c r="E301" s="70"/>
      <c r="F301" s="70"/>
      <c r="G301" s="70"/>
      <c r="I301" s="70"/>
      <c r="J301" s="70"/>
      <c r="K301" s="70"/>
      <c r="L301" s="70"/>
      <c r="M301" s="70"/>
      <c r="N301" s="70"/>
    </row>
    <row r="302" spans="2:14" ht="16.5">
      <c r="B302" s="70"/>
      <c r="C302" s="70"/>
      <c r="D302" s="70"/>
      <c r="E302" s="70"/>
      <c r="F302" s="70"/>
      <c r="G302" s="70"/>
      <c r="I302" s="70"/>
      <c r="J302" s="70"/>
      <c r="K302" s="70"/>
      <c r="L302" s="70"/>
      <c r="M302" s="70"/>
      <c r="N302" s="70"/>
    </row>
    <row r="303" spans="2:14" ht="16.5">
      <c r="B303" s="70"/>
      <c r="C303" s="70"/>
      <c r="D303" s="70"/>
      <c r="E303" s="70"/>
      <c r="F303" s="70"/>
      <c r="G303" s="70"/>
      <c r="I303" s="70"/>
      <c r="J303" s="70"/>
      <c r="K303" s="70"/>
      <c r="L303" s="70"/>
      <c r="M303" s="70"/>
      <c r="N303" s="70"/>
    </row>
    <row r="304" spans="2:14" ht="16.5">
      <c r="B304" s="70"/>
      <c r="C304" s="70"/>
      <c r="D304" s="70"/>
      <c r="E304" s="70"/>
      <c r="F304" s="70"/>
      <c r="G304" s="70"/>
      <c r="I304" s="70"/>
      <c r="J304" s="70"/>
      <c r="K304" s="70"/>
      <c r="L304" s="70"/>
      <c r="M304" s="70"/>
      <c r="N304" s="70"/>
    </row>
    <row r="305" spans="2:14" ht="16.5">
      <c r="B305" s="70"/>
      <c r="C305" s="70"/>
      <c r="D305" s="70"/>
      <c r="E305" s="70"/>
      <c r="F305" s="70"/>
      <c r="G305" s="70"/>
      <c r="I305" s="70"/>
      <c r="J305" s="70"/>
      <c r="K305" s="70"/>
      <c r="L305" s="70"/>
      <c r="M305" s="70"/>
      <c r="N305" s="70"/>
    </row>
    <row r="306" spans="2:14" ht="16.5">
      <c r="B306" s="70"/>
      <c r="C306" s="70"/>
      <c r="D306" s="70"/>
      <c r="E306" s="70"/>
      <c r="F306" s="70"/>
      <c r="G306" s="70"/>
      <c r="I306" s="70"/>
      <c r="J306" s="70"/>
      <c r="K306" s="70"/>
      <c r="L306" s="70"/>
      <c r="M306" s="70"/>
      <c r="N306" s="70"/>
    </row>
    <row r="307" spans="2:14" ht="16.5">
      <c r="B307" s="70"/>
      <c r="C307" s="70"/>
      <c r="D307" s="70"/>
      <c r="E307" s="70"/>
      <c r="F307" s="70"/>
      <c r="G307" s="70"/>
      <c r="I307" s="70"/>
      <c r="J307" s="70"/>
      <c r="K307" s="70"/>
      <c r="L307" s="70"/>
      <c r="M307" s="70"/>
      <c r="N307" s="70"/>
    </row>
    <row r="308" spans="2:14" ht="16.5">
      <c r="B308" s="70"/>
      <c r="C308" s="70"/>
      <c r="D308" s="70"/>
      <c r="E308" s="70"/>
      <c r="F308" s="70"/>
      <c r="G308" s="70"/>
      <c r="I308" s="70"/>
      <c r="J308" s="70"/>
      <c r="K308" s="70"/>
      <c r="L308" s="70"/>
      <c r="M308" s="70"/>
      <c r="N308" s="70"/>
    </row>
    <row r="309" spans="2:14" ht="16.5">
      <c r="B309" s="70"/>
      <c r="C309" s="70"/>
      <c r="D309" s="70"/>
      <c r="E309" s="70"/>
      <c r="F309" s="70"/>
      <c r="G309" s="70"/>
      <c r="I309" s="70"/>
      <c r="J309" s="70"/>
      <c r="K309" s="70"/>
      <c r="L309" s="70"/>
      <c r="M309" s="70"/>
      <c r="N309" s="70"/>
    </row>
    <row r="310" spans="2:14" ht="16.5">
      <c r="B310" s="70"/>
      <c r="C310" s="70"/>
      <c r="D310" s="70"/>
      <c r="E310" s="70"/>
      <c r="F310" s="70"/>
      <c r="G310" s="70"/>
      <c r="I310" s="70"/>
      <c r="J310" s="70"/>
      <c r="K310" s="70"/>
      <c r="L310" s="70"/>
      <c r="M310" s="70"/>
      <c r="N310" s="70"/>
    </row>
    <row r="311" spans="2:14" ht="16.5">
      <c r="B311" s="70"/>
      <c r="C311" s="70"/>
      <c r="D311" s="70"/>
      <c r="E311" s="70"/>
      <c r="F311" s="70"/>
      <c r="G311" s="70"/>
      <c r="I311" s="70"/>
      <c r="J311" s="70"/>
      <c r="K311" s="70"/>
      <c r="L311" s="70"/>
      <c r="M311" s="70"/>
      <c r="N311" s="70"/>
    </row>
    <row r="312" spans="2:14" ht="16.5">
      <c r="B312" s="70"/>
      <c r="C312" s="70"/>
      <c r="D312" s="70"/>
      <c r="E312" s="70"/>
      <c r="F312" s="70"/>
      <c r="G312" s="70"/>
      <c r="I312" s="70"/>
      <c r="J312" s="70"/>
      <c r="K312" s="70"/>
      <c r="L312" s="70"/>
      <c r="M312" s="70"/>
      <c r="N312" s="70"/>
    </row>
    <row r="313" spans="2:14" ht="16.5">
      <c r="B313" s="70"/>
      <c r="C313" s="70"/>
      <c r="D313" s="70"/>
      <c r="E313" s="70"/>
      <c r="F313" s="70"/>
      <c r="G313" s="70"/>
      <c r="I313" s="70"/>
      <c r="J313" s="70"/>
      <c r="K313" s="70"/>
      <c r="L313" s="70"/>
      <c r="M313" s="70"/>
      <c r="N313" s="70"/>
    </row>
    <row r="314" spans="2:14" ht="16.5">
      <c r="B314" s="70"/>
      <c r="C314" s="70"/>
      <c r="D314" s="70"/>
      <c r="E314" s="70"/>
      <c r="F314" s="70"/>
      <c r="G314" s="70"/>
      <c r="I314" s="70"/>
      <c r="J314" s="70"/>
      <c r="K314" s="70"/>
      <c r="L314" s="70"/>
      <c r="M314" s="70"/>
      <c r="N314" s="70"/>
    </row>
    <row r="315" spans="2:14" ht="16.5">
      <c r="B315" s="70"/>
      <c r="C315" s="70"/>
      <c r="D315" s="70"/>
      <c r="E315" s="70"/>
      <c r="F315" s="70"/>
      <c r="G315" s="70"/>
      <c r="I315" s="70"/>
      <c r="J315" s="70"/>
      <c r="K315" s="70"/>
      <c r="L315" s="70"/>
      <c r="M315" s="70"/>
      <c r="N315" s="70"/>
    </row>
    <row r="316" spans="2:14" ht="16.5">
      <c r="B316" s="70"/>
      <c r="C316" s="70"/>
      <c r="D316" s="70"/>
      <c r="E316" s="70"/>
      <c r="F316" s="70"/>
      <c r="G316" s="70"/>
      <c r="I316" s="70"/>
      <c r="J316" s="70"/>
      <c r="K316" s="70"/>
      <c r="L316" s="70"/>
      <c r="M316" s="70"/>
      <c r="N316" s="70"/>
    </row>
    <row r="317" spans="2:14" ht="16.5">
      <c r="B317" s="70"/>
      <c r="C317" s="70"/>
      <c r="D317" s="70"/>
      <c r="E317" s="70"/>
      <c r="F317" s="70"/>
      <c r="G317" s="70"/>
      <c r="I317" s="70"/>
      <c r="J317" s="70"/>
      <c r="K317" s="70"/>
      <c r="L317" s="70"/>
      <c r="M317" s="70"/>
      <c r="N317" s="70"/>
    </row>
    <row r="318" spans="2:14" ht="16.5">
      <c r="B318" s="70"/>
      <c r="C318" s="70"/>
      <c r="D318" s="70"/>
      <c r="E318" s="70"/>
      <c r="F318" s="70"/>
      <c r="G318" s="70"/>
      <c r="I318" s="70"/>
      <c r="J318" s="70"/>
      <c r="K318" s="70"/>
      <c r="L318" s="70"/>
      <c r="M318" s="70"/>
      <c r="N318" s="70"/>
    </row>
    <row r="319" spans="2:14" ht="16.5">
      <c r="B319" s="70"/>
      <c r="C319" s="70"/>
      <c r="D319" s="70"/>
      <c r="E319" s="70"/>
      <c r="F319" s="70"/>
      <c r="G319" s="70"/>
      <c r="I319" s="70"/>
      <c r="J319" s="70"/>
      <c r="K319" s="70"/>
      <c r="L319" s="70"/>
      <c r="M319" s="70"/>
      <c r="N319" s="70"/>
    </row>
    <row r="320" spans="2:14" ht="16.5">
      <c r="B320" s="70"/>
      <c r="C320" s="70"/>
      <c r="D320" s="70"/>
      <c r="E320" s="70"/>
      <c r="F320" s="70"/>
      <c r="G320" s="70"/>
      <c r="I320" s="70"/>
      <c r="J320" s="70"/>
      <c r="K320" s="70"/>
      <c r="L320" s="70"/>
      <c r="M320" s="70"/>
      <c r="N320" s="70"/>
    </row>
    <row r="321" spans="2:14" ht="16.5">
      <c r="B321" s="70"/>
      <c r="C321" s="70"/>
      <c r="D321" s="70"/>
      <c r="E321" s="70"/>
      <c r="F321" s="70"/>
      <c r="G321" s="70"/>
      <c r="I321" s="70"/>
      <c r="J321" s="70"/>
      <c r="K321" s="70"/>
      <c r="L321" s="70"/>
      <c r="M321" s="70"/>
      <c r="N321" s="70"/>
    </row>
    <row r="322" spans="2:14" ht="16.5">
      <c r="B322" s="70"/>
      <c r="C322" s="70"/>
      <c r="D322" s="70"/>
      <c r="E322" s="70"/>
      <c r="F322" s="70"/>
      <c r="G322" s="70"/>
      <c r="I322" s="70"/>
      <c r="J322" s="70"/>
      <c r="K322" s="70"/>
      <c r="L322" s="70"/>
      <c r="M322" s="70"/>
      <c r="N322" s="70"/>
    </row>
    <row r="323" spans="2:14" ht="16.5">
      <c r="B323" s="70"/>
      <c r="C323" s="70"/>
      <c r="D323" s="70"/>
      <c r="E323" s="70"/>
      <c r="F323" s="70"/>
      <c r="G323" s="70"/>
      <c r="I323" s="70"/>
      <c r="J323" s="70"/>
      <c r="K323" s="70"/>
      <c r="L323" s="70"/>
      <c r="M323" s="70"/>
      <c r="N323" s="70"/>
    </row>
    <row r="324" spans="2:14" ht="16.5">
      <c r="B324" s="70"/>
      <c r="C324" s="70"/>
      <c r="D324" s="70"/>
      <c r="E324" s="70"/>
      <c r="F324" s="70"/>
      <c r="G324" s="70"/>
      <c r="I324" s="70"/>
      <c r="J324" s="70"/>
      <c r="K324" s="70"/>
      <c r="L324" s="70"/>
      <c r="M324" s="70"/>
      <c r="N324" s="70"/>
    </row>
    <row r="325" spans="2:14" ht="16.5">
      <c r="B325" s="70"/>
      <c r="C325" s="70"/>
      <c r="D325" s="70"/>
      <c r="E325" s="70"/>
      <c r="F325" s="70"/>
      <c r="G325" s="70"/>
      <c r="I325" s="70"/>
      <c r="J325" s="70"/>
      <c r="K325" s="70"/>
      <c r="L325" s="70"/>
      <c r="M325" s="70"/>
      <c r="N325" s="70"/>
    </row>
    <row r="326" spans="2:14" ht="16.5">
      <c r="B326" s="70"/>
      <c r="C326" s="70"/>
      <c r="D326" s="70"/>
      <c r="E326" s="70"/>
      <c r="F326" s="70"/>
      <c r="G326" s="70"/>
      <c r="I326" s="70"/>
      <c r="J326" s="70"/>
      <c r="K326" s="70"/>
      <c r="L326" s="70"/>
      <c r="M326" s="70"/>
      <c r="N326" s="70"/>
    </row>
    <row r="327" spans="2:14" ht="16.5">
      <c r="B327" s="70"/>
      <c r="C327" s="70"/>
      <c r="D327" s="70"/>
      <c r="E327" s="70"/>
      <c r="F327" s="70"/>
      <c r="G327" s="70"/>
      <c r="I327" s="70"/>
      <c r="J327" s="70"/>
      <c r="K327" s="70"/>
      <c r="L327" s="70"/>
      <c r="M327" s="70"/>
      <c r="N327" s="70"/>
    </row>
    <row r="328" spans="2:14" ht="16.5">
      <c r="B328" s="70"/>
      <c r="C328" s="70"/>
      <c r="D328" s="70"/>
      <c r="E328" s="70"/>
      <c r="F328" s="70"/>
      <c r="G328" s="70"/>
      <c r="I328" s="70"/>
      <c r="J328" s="70"/>
      <c r="K328" s="70"/>
      <c r="L328" s="70"/>
      <c r="M328" s="70"/>
      <c r="N328" s="70"/>
    </row>
    <row r="329" spans="2:14" ht="16.5">
      <c r="B329" s="70"/>
      <c r="C329" s="70"/>
      <c r="D329" s="70"/>
      <c r="E329" s="70"/>
      <c r="F329" s="70"/>
      <c r="G329" s="70"/>
      <c r="I329" s="70"/>
      <c r="J329" s="70"/>
      <c r="K329" s="70"/>
      <c r="L329" s="70"/>
      <c r="M329" s="70"/>
      <c r="N329" s="70"/>
    </row>
    <row r="330" spans="2:14" ht="16.5">
      <c r="B330" s="70"/>
      <c r="C330" s="70"/>
      <c r="D330" s="70"/>
      <c r="E330" s="70"/>
      <c r="F330" s="70"/>
      <c r="G330" s="70"/>
      <c r="I330" s="70"/>
      <c r="J330" s="70"/>
      <c r="K330" s="70"/>
      <c r="L330" s="70"/>
      <c r="M330" s="70"/>
      <c r="N330" s="70"/>
    </row>
    <row r="331" spans="2:14" ht="16.5">
      <c r="B331" s="70"/>
      <c r="C331" s="70"/>
      <c r="D331" s="70"/>
      <c r="E331" s="70"/>
      <c r="F331" s="70"/>
      <c r="G331" s="70"/>
      <c r="I331" s="70"/>
      <c r="J331" s="70"/>
      <c r="K331" s="70"/>
      <c r="L331" s="70"/>
      <c r="M331" s="70"/>
      <c r="N331" s="70"/>
    </row>
    <row r="332" spans="2:14" ht="16.5">
      <c r="B332" s="70"/>
      <c r="C332" s="70"/>
      <c r="D332" s="70"/>
      <c r="E332" s="70"/>
      <c r="F332" s="70"/>
      <c r="G332" s="70"/>
      <c r="I332" s="70"/>
      <c r="J332" s="70"/>
      <c r="K332" s="70"/>
      <c r="L332" s="70"/>
      <c r="M332" s="70"/>
      <c r="N332" s="70"/>
    </row>
    <row r="333" spans="2:14" ht="16.5">
      <c r="B333" s="70"/>
      <c r="C333" s="70"/>
      <c r="D333" s="70"/>
      <c r="E333" s="70"/>
      <c r="F333" s="70"/>
      <c r="G333" s="70"/>
      <c r="I333" s="70"/>
      <c r="J333" s="70"/>
      <c r="K333" s="70"/>
      <c r="L333" s="70"/>
      <c r="M333" s="70"/>
      <c r="N333" s="70"/>
    </row>
    <row r="334" spans="2:14" ht="16.5">
      <c r="B334" s="70"/>
      <c r="C334" s="70"/>
      <c r="D334" s="70"/>
      <c r="E334" s="70"/>
      <c r="F334" s="70"/>
      <c r="G334" s="70"/>
      <c r="I334" s="70"/>
      <c r="J334" s="70"/>
      <c r="K334" s="70"/>
      <c r="L334" s="70"/>
      <c r="M334" s="70"/>
      <c r="N334" s="70"/>
    </row>
    <row r="335" spans="2:14" ht="16.5">
      <c r="B335" s="70"/>
      <c r="C335" s="70"/>
      <c r="D335" s="70"/>
      <c r="E335" s="70"/>
      <c r="F335" s="70"/>
      <c r="G335" s="70"/>
      <c r="I335" s="70"/>
      <c r="J335" s="70"/>
      <c r="K335" s="70"/>
      <c r="L335" s="70"/>
      <c r="M335" s="70"/>
      <c r="N335" s="70"/>
    </row>
    <row r="336" spans="2:14" ht="16.5">
      <c r="B336" s="70"/>
      <c r="C336" s="70"/>
      <c r="D336" s="70"/>
      <c r="E336" s="70"/>
      <c r="F336" s="70"/>
      <c r="G336" s="70"/>
      <c r="I336" s="70"/>
      <c r="J336" s="70"/>
      <c r="K336" s="70"/>
      <c r="L336" s="70"/>
      <c r="M336" s="70"/>
      <c r="N336" s="70"/>
    </row>
    <row r="337" spans="2:14" ht="16.5">
      <c r="B337" s="70"/>
      <c r="C337" s="70"/>
      <c r="D337" s="70"/>
      <c r="E337" s="70"/>
      <c r="F337" s="70"/>
      <c r="G337" s="70"/>
      <c r="I337" s="70"/>
      <c r="J337" s="70"/>
      <c r="K337" s="70"/>
      <c r="L337" s="70"/>
      <c r="M337" s="70"/>
      <c r="N337" s="70"/>
    </row>
    <row r="338" spans="2:14" ht="16.5">
      <c r="B338" s="70"/>
      <c r="C338" s="70"/>
      <c r="D338" s="70"/>
      <c r="E338" s="70"/>
      <c r="F338" s="70"/>
      <c r="G338" s="70"/>
      <c r="I338" s="70"/>
      <c r="J338" s="70"/>
      <c r="K338" s="70"/>
      <c r="L338" s="70"/>
      <c r="M338" s="70"/>
      <c r="N338" s="70"/>
    </row>
    <row r="339" spans="2:14" ht="16.5">
      <c r="B339" s="70"/>
      <c r="C339" s="70"/>
      <c r="D339" s="70"/>
      <c r="E339" s="70"/>
      <c r="F339" s="70"/>
      <c r="G339" s="70"/>
      <c r="I339" s="70"/>
      <c r="J339" s="70"/>
      <c r="K339" s="70"/>
      <c r="L339" s="70"/>
      <c r="M339" s="70"/>
      <c r="N339" s="70"/>
    </row>
    <row r="340" spans="2:14" ht="16.5">
      <c r="B340" s="70"/>
      <c r="C340" s="70"/>
      <c r="D340" s="70"/>
      <c r="E340" s="70"/>
      <c r="F340" s="70"/>
      <c r="G340" s="70"/>
      <c r="I340" s="70"/>
      <c r="J340" s="70"/>
      <c r="K340" s="70"/>
      <c r="L340" s="70"/>
      <c r="M340" s="70"/>
      <c r="N340" s="70"/>
    </row>
    <row r="341" spans="2:14" ht="16.5">
      <c r="B341" s="70"/>
      <c r="C341" s="70"/>
      <c r="D341" s="70"/>
      <c r="E341" s="70"/>
      <c r="F341" s="70"/>
      <c r="G341" s="70"/>
      <c r="I341" s="70"/>
      <c r="J341" s="70"/>
      <c r="K341" s="70"/>
      <c r="L341" s="70"/>
      <c r="M341" s="70"/>
      <c r="N341" s="70"/>
    </row>
    <row r="342" spans="2:14" ht="16.5">
      <c r="B342" s="70"/>
      <c r="C342" s="70"/>
      <c r="D342" s="70"/>
      <c r="E342" s="70"/>
      <c r="F342" s="70"/>
      <c r="G342" s="70"/>
      <c r="I342" s="70"/>
      <c r="J342" s="70"/>
      <c r="K342" s="70"/>
      <c r="L342" s="70"/>
      <c r="M342" s="70"/>
      <c r="N342" s="70"/>
    </row>
    <row r="343" spans="2:14" ht="16.5">
      <c r="B343" s="70"/>
      <c r="C343" s="70"/>
      <c r="D343" s="70"/>
      <c r="E343" s="70"/>
      <c r="F343" s="70"/>
      <c r="G343" s="70"/>
      <c r="I343" s="70"/>
      <c r="J343" s="70"/>
      <c r="K343" s="70"/>
      <c r="L343" s="70"/>
      <c r="M343" s="70"/>
      <c r="N343" s="70"/>
    </row>
    <row r="344" spans="2:14" ht="16.5">
      <c r="B344" s="70"/>
      <c r="C344" s="70"/>
      <c r="D344" s="70"/>
      <c r="E344" s="70"/>
      <c r="F344" s="70"/>
      <c r="G344" s="70"/>
      <c r="I344" s="70"/>
      <c r="J344" s="70"/>
      <c r="K344" s="70"/>
      <c r="L344" s="70"/>
      <c r="M344" s="70"/>
      <c r="N344" s="70"/>
    </row>
    <row r="345" spans="2:14" ht="16.5">
      <c r="B345" s="70"/>
      <c r="C345" s="70"/>
      <c r="D345" s="70"/>
      <c r="E345" s="70"/>
      <c r="F345" s="70"/>
      <c r="G345" s="70"/>
      <c r="I345" s="70"/>
      <c r="J345" s="70"/>
      <c r="K345" s="70"/>
      <c r="L345" s="70"/>
      <c r="M345" s="70"/>
      <c r="N345" s="70"/>
    </row>
    <row r="346" spans="2:14" ht="16.5">
      <c r="B346" s="70"/>
      <c r="C346" s="70"/>
      <c r="D346" s="70"/>
      <c r="E346" s="70"/>
      <c r="F346" s="70"/>
      <c r="G346" s="70"/>
      <c r="I346" s="70"/>
      <c r="J346" s="70"/>
      <c r="K346" s="70"/>
      <c r="L346" s="70"/>
      <c r="M346" s="70"/>
      <c r="N346" s="70"/>
    </row>
    <row r="347" spans="2:14" ht="16.5">
      <c r="B347" s="70"/>
      <c r="C347" s="70"/>
      <c r="D347" s="70"/>
      <c r="E347" s="70"/>
      <c r="F347" s="70"/>
      <c r="G347" s="70"/>
      <c r="I347" s="70"/>
      <c r="J347" s="70"/>
      <c r="K347" s="70"/>
      <c r="L347" s="70"/>
      <c r="M347" s="70"/>
      <c r="N347" s="70"/>
    </row>
    <row r="348" spans="2:14" ht="16.5">
      <c r="B348" s="70"/>
      <c r="C348" s="70"/>
      <c r="D348" s="70"/>
      <c r="E348" s="70"/>
      <c r="F348" s="70"/>
      <c r="G348" s="70"/>
      <c r="I348" s="70"/>
      <c r="J348" s="70"/>
      <c r="K348" s="70"/>
      <c r="L348" s="70"/>
      <c r="M348" s="70"/>
      <c r="N348" s="70"/>
    </row>
    <row r="349" spans="2:14" ht="16.5">
      <c r="B349" s="70"/>
      <c r="C349" s="70"/>
      <c r="D349" s="70"/>
      <c r="E349" s="70"/>
      <c r="F349" s="70"/>
      <c r="G349" s="70"/>
      <c r="I349" s="70"/>
      <c r="J349" s="70"/>
      <c r="K349" s="70"/>
      <c r="L349" s="70"/>
      <c r="M349" s="70"/>
      <c r="N349" s="70"/>
    </row>
    <row r="350" spans="2:14" ht="16.5">
      <c r="B350" s="70"/>
      <c r="C350" s="70"/>
      <c r="D350" s="70"/>
      <c r="E350" s="70"/>
      <c r="F350" s="70"/>
      <c r="G350" s="70"/>
      <c r="I350" s="70"/>
      <c r="J350" s="70"/>
      <c r="K350" s="70"/>
      <c r="L350" s="70"/>
      <c r="M350" s="70"/>
      <c r="N350" s="70"/>
    </row>
    <row r="351" spans="2:14" ht="16.5">
      <c r="B351" s="70"/>
      <c r="C351" s="70"/>
      <c r="D351" s="70"/>
      <c r="E351" s="70"/>
      <c r="F351" s="70"/>
      <c r="G351" s="70"/>
      <c r="I351" s="70"/>
      <c r="J351" s="70"/>
      <c r="K351" s="70"/>
      <c r="L351" s="70"/>
      <c r="M351" s="70"/>
      <c r="N351" s="70"/>
    </row>
    <row r="352" spans="2:14" ht="16.5">
      <c r="B352" s="70"/>
      <c r="C352" s="70"/>
      <c r="D352" s="70"/>
      <c r="E352" s="70"/>
      <c r="F352" s="70"/>
      <c r="G352" s="70"/>
      <c r="I352" s="70"/>
      <c r="J352" s="70"/>
      <c r="K352" s="70"/>
      <c r="L352" s="70"/>
      <c r="M352" s="70"/>
      <c r="N352" s="70"/>
    </row>
    <row r="353" spans="2:14" ht="16.5">
      <c r="B353" s="70"/>
      <c r="C353" s="70"/>
      <c r="D353" s="70"/>
      <c r="E353" s="70"/>
      <c r="F353" s="70"/>
      <c r="G353" s="70"/>
      <c r="I353" s="70"/>
      <c r="J353" s="70"/>
      <c r="K353" s="70"/>
      <c r="L353" s="70"/>
      <c r="M353" s="70"/>
      <c r="N353" s="70"/>
    </row>
    <row r="354" spans="2:14" ht="16.5">
      <c r="B354" s="70"/>
      <c r="C354" s="70"/>
      <c r="D354" s="70"/>
      <c r="E354" s="70"/>
      <c r="F354" s="70"/>
      <c r="G354" s="70"/>
      <c r="I354" s="70"/>
      <c r="J354" s="70"/>
      <c r="K354" s="70"/>
      <c r="L354" s="70"/>
      <c r="M354" s="70"/>
      <c r="N354" s="70"/>
    </row>
    <row r="355" spans="2:14" ht="16.5">
      <c r="B355" s="70"/>
      <c r="C355" s="70"/>
      <c r="D355" s="70"/>
      <c r="E355" s="70"/>
      <c r="F355" s="70"/>
      <c r="G355" s="70"/>
      <c r="I355" s="70"/>
      <c r="J355" s="70"/>
      <c r="K355" s="70"/>
      <c r="L355" s="70"/>
      <c r="M355" s="70"/>
      <c r="N355" s="70"/>
    </row>
    <row r="356" spans="2:14" ht="16.5">
      <c r="B356" s="70"/>
      <c r="C356" s="70"/>
      <c r="D356" s="70"/>
      <c r="E356" s="70"/>
      <c r="F356" s="70"/>
      <c r="G356" s="70"/>
      <c r="I356" s="70"/>
      <c r="J356" s="70"/>
      <c r="K356" s="70"/>
      <c r="L356" s="70"/>
      <c r="M356" s="70"/>
      <c r="N356" s="70"/>
    </row>
    <row r="357" spans="2:14" ht="16.5">
      <c r="B357" s="70"/>
      <c r="C357" s="70"/>
      <c r="D357" s="70"/>
      <c r="E357" s="70"/>
      <c r="F357" s="70"/>
      <c r="G357" s="70"/>
      <c r="I357" s="70"/>
      <c r="J357" s="70"/>
      <c r="K357" s="70"/>
      <c r="L357" s="70"/>
      <c r="M357" s="70"/>
      <c r="N357" s="70"/>
    </row>
    <row r="358" spans="2:14" ht="16.5">
      <c r="B358" s="70"/>
      <c r="C358" s="70"/>
      <c r="D358" s="70"/>
      <c r="E358" s="70"/>
      <c r="F358" s="70"/>
      <c r="G358" s="70"/>
      <c r="I358" s="70"/>
      <c r="J358" s="70"/>
      <c r="K358" s="70"/>
      <c r="L358" s="70"/>
      <c r="M358" s="70"/>
      <c r="N358" s="70"/>
    </row>
    <row r="359" spans="2:14" ht="16.5">
      <c r="B359" s="70"/>
      <c r="C359" s="70"/>
      <c r="D359" s="70"/>
      <c r="E359" s="70"/>
      <c r="F359" s="70"/>
      <c r="G359" s="70"/>
      <c r="I359" s="70"/>
      <c r="J359" s="70"/>
      <c r="K359" s="70"/>
      <c r="L359" s="70"/>
      <c r="M359" s="70"/>
      <c r="N359" s="70"/>
    </row>
    <row r="360" spans="2:14" ht="16.5">
      <c r="B360" s="70"/>
      <c r="C360" s="70"/>
      <c r="D360" s="70"/>
      <c r="E360" s="70"/>
      <c r="F360" s="70"/>
      <c r="G360" s="70"/>
      <c r="I360" s="70"/>
      <c r="J360" s="70"/>
      <c r="K360" s="70"/>
      <c r="L360" s="70"/>
      <c r="M360" s="70"/>
      <c r="N360" s="70"/>
    </row>
    <row r="361" spans="2:14" ht="16.5">
      <c r="B361" s="70"/>
      <c r="C361" s="70"/>
      <c r="D361" s="70"/>
      <c r="E361" s="70"/>
      <c r="F361" s="70"/>
      <c r="G361" s="70"/>
      <c r="I361" s="70"/>
      <c r="J361" s="70"/>
      <c r="K361" s="70"/>
      <c r="L361" s="70"/>
      <c r="M361" s="70"/>
      <c r="N361" s="70"/>
    </row>
    <row r="362" spans="2:14" ht="16.5">
      <c r="B362" s="70"/>
      <c r="C362" s="70"/>
      <c r="D362" s="70"/>
      <c r="E362" s="70"/>
      <c r="F362" s="70"/>
      <c r="G362" s="70"/>
      <c r="I362" s="70"/>
      <c r="J362" s="70"/>
      <c r="K362" s="70"/>
      <c r="L362" s="70"/>
      <c r="M362" s="70"/>
      <c r="N362" s="70"/>
    </row>
    <row r="363" spans="2:14" ht="16.5">
      <c r="B363" s="70"/>
      <c r="C363" s="70"/>
      <c r="D363" s="70"/>
      <c r="E363" s="70"/>
      <c r="F363" s="70"/>
      <c r="G363" s="70"/>
      <c r="I363" s="70"/>
      <c r="J363" s="70"/>
      <c r="K363" s="70"/>
      <c r="L363" s="70"/>
      <c r="M363" s="70"/>
      <c r="N363" s="70"/>
    </row>
    <row r="364" spans="2:14" ht="16.5">
      <c r="B364" s="70"/>
      <c r="C364" s="70"/>
      <c r="D364" s="70"/>
      <c r="E364" s="70"/>
      <c r="F364" s="70"/>
      <c r="G364" s="70"/>
      <c r="I364" s="70"/>
      <c r="J364" s="70"/>
      <c r="K364" s="70"/>
      <c r="L364" s="70"/>
      <c r="M364" s="70"/>
      <c r="N364" s="70"/>
    </row>
    <row r="365" spans="2:14" ht="16.5">
      <c r="B365" s="70"/>
      <c r="C365" s="70"/>
      <c r="D365" s="70"/>
      <c r="E365" s="70"/>
      <c r="F365" s="70"/>
      <c r="G365" s="70"/>
      <c r="I365" s="70"/>
      <c r="J365" s="70"/>
      <c r="K365" s="70"/>
      <c r="L365" s="70"/>
      <c r="M365" s="70"/>
      <c r="N365" s="70"/>
    </row>
    <row r="366" spans="2:14" ht="16.5">
      <c r="B366" s="70"/>
      <c r="C366" s="70"/>
      <c r="D366" s="70"/>
      <c r="E366" s="70"/>
      <c r="F366" s="70"/>
      <c r="G366" s="70"/>
      <c r="I366" s="70"/>
      <c r="J366" s="70"/>
      <c r="K366" s="70"/>
      <c r="L366" s="70"/>
      <c r="M366" s="70"/>
      <c r="N366" s="70"/>
    </row>
    <row r="367" spans="2:14" ht="16.5">
      <c r="B367" s="70"/>
      <c r="C367" s="70"/>
      <c r="D367" s="70"/>
      <c r="E367" s="70"/>
      <c r="F367" s="70"/>
      <c r="G367" s="70"/>
      <c r="I367" s="70"/>
      <c r="J367" s="70"/>
      <c r="K367" s="70"/>
      <c r="L367" s="70"/>
      <c r="M367" s="70"/>
      <c r="N367" s="70"/>
    </row>
    <row r="368" spans="2:14" ht="16.5">
      <c r="B368" s="70"/>
      <c r="C368" s="70"/>
      <c r="D368" s="70"/>
      <c r="E368" s="70"/>
      <c r="F368" s="70"/>
      <c r="G368" s="70"/>
      <c r="I368" s="70"/>
      <c r="J368" s="70"/>
      <c r="K368" s="70"/>
      <c r="L368" s="70"/>
      <c r="M368" s="70"/>
      <c r="N368" s="70"/>
    </row>
    <row r="369" spans="2:14" ht="16.5">
      <c r="B369" s="70"/>
      <c r="C369" s="70"/>
      <c r="D369" s="70"/>
      <c r="E369" s="70"/>
      <c r="F369" s="70"/>
      <c r="G369" s="70"/>
      <c r="I369" s="70"/>
      <c r="J369" s="70"/>
      <c r="K369" s="70"/>
      <c r="L369" s="70"/>
      <c r="M369" s="70"/>
      <c r="N369" s="70"/>
    </row>
    <row r="370" spans="2:14" ht="16.5">
      <c r="B370" s="70"/>
      <c r="C370" s="70"/>
      <c r="D370" s="70"/>
      <c r="E370" s="70"/>
      <c r="F370" s="70"/>
      <c r="G370" s="70"/>
      <c r="I370" s="70"/>
      <c r="J370" s="70"/>
      <c r="K370" s="70"/>
      <c r="L370" s="70"/>
      <c r="M370" s="70"/>
      <c r="N370" s="70"/>
    </row>
    <row r="371" spans="2:14" ht="16.5">
      <c r="B371" s="70"/>
      <c r="C371" s="70"/>
      <c r="D371" s="70"/>
      <c r="E371" s="70"/>
      <c r="F371" s="70"/>
      <c r="G371" s="70"/>
      <c r="I371" s="70"/>
      <c r="J371" s="70"/>
      <c r="K371" s="70"/>
      <c r="L371" s="70"/>
      <c r="M371" s="70"/>
      <c r="N371" s="70"/>
    </row>
    <row r="372" spans="2:14" ht="16.5">
      <c r="B372" s="70"/>
      <c r="C372" s="70"/>
      <c r="D372" s="70"/>
      <c r="E372" s="70"/>
      <c r="F372" s="70"/>
      <c r="G372" s="70"/>
      <c r="I372" s="70"/>
      <c r="J372" s="70"/>
      <c r="K372" s="70"/>
      <c r="L372" s="70"/>
      <c r="M372" s="70"/>
      <c r="N372" s="70"/>
    </row>
    <row r="373" spans="2:14" ht="16.5">
      <c r="B373" s="70"/>
      <c r="C373" s="70"/>
      <c r="D373" s="70"/>
      <c r="E373" s="70"/>
      <c r="F373" s="70"/>
      <c r="G373" s="70"/>
      <c r="I373" s="70"/>
      <c r="J373" s="70"/>
      <c r="K373" s="70"/>
      <c r="L373" s="70"/>
      <c r="M373" s="70"/>
      <c r="N373" s="70"/>
    </row>
    <row r="374" spans="2:14" ht="16.5">
      <c r="B374" s="70"/>
      <c r="C374" s="70"/>
      <c r="D374" s="70"/>
      <c r="E374" s="70"/>
      <c r="F374" s="70"/>
      <c r="G374" s="70"/>
      <c r="I374" s="70"/>
      <c r="J374" s="70"/>
      <c r="K374" s="70"/>
      <c r="L374" s="70"/>
      <c r="M374" s="70"/>
      <c r="N374" s="70"/>
    </row>
    <row r="375" spans="2:14" ht="16.5">
      <c r="B375" s="70"/>
      <c r="C375" s="70"/>
      <c r="D375" s="70"/>
      <c r="E375" s="70"/>
      <c r="F375" s="70"/>
      <c r="G375" s="70"/>
      <c r="I375" s="70"/>
      <c r="J375" s="70"/>
      <c r="K375" s="70"/>
      <c r="L375" s="70"/>
      <c r="M375" s="70"/>
      <c r="N375" s="70"/>
    </row>
    <row r="376" spans="2:14" ht="16.5">
      <c r="B376" s="70"/>
      <c r="C376" s="70"/>
      <c r="D376" s="70"/>
      <c r="E376" s="70"/>
      <c r="F376" s="70"/>
      <c r="G376" s="70"/>
      <c r="I376" s="70"/>
      <c r="J376" s="70"/>
      <c r="K376" s="70"/>
      <c r="L376" s="70"/>
      <c r="M376" s="70"/>
      <c r="N376" s="70"/>
    </row>
    <row r="377" spans="2:14" ht="16.5">
      <c r="B377" s="70"/>
      <c r="C377" s="70"/>
      <c r="D377" s="70"/>
      <c r="E377" s="70"/>
      <c r="F377" s="70"/>
      <c r="G377" s="70"/>
      <c r="I377" s="70"/>
      <c r="J377" s="70"/>
      <c r="K377" s="70"/>
      <c r="L377" s="70"/>
      <c r="M377" s="70"/>
      <c r="N377" s="70"/>
    </row>
    <row r="378" spans="2:14" ht="16.5">
      <c r="B378" s="70"/>
      <c r="C378" s="70"/>
      <c r="D378" s="70"/>
      <c r="E378" s="70"/>
      <c r="F378" s="70"/>
      <c r="G378" s="70"/>
      <c r="I378" s="70"/>
      <c r="J378" s="70"/>
      <c r="K378" s="70"/>
      <c r="L378" s="70"/>
      <c r="M378" s="70"/>
      <c r="N378" s="70"/>
    </row>
    <row r="379" spans="2:14" ht="16.5">
      <c r="B379" s="70"/>
      <c r="C379" s="70"/>
      <c r="D379" s="70"/>
      <c r="E379" s="70"/>
      <c r="F379" s="70"/>
      <c r="G379" s="70"/>
      <c r="I379" s="70"/>
      <c r="J379" s="70"/>
      <c r="K379" s="70"/>
      <c r="L379" s="70"/>
      <c r="M379" s="70"/>
      <c r="N379" s="70"/>
    </row>
    <row r="380" spans="2:14" ht="16.5">
      <c r="B380" s="70"/>
      <c r="C380" s="70"/>
      <c r="D380" s="70"/>
      <c r="E380" s="70"/>
      <c r="F380" s="70"/>
      <c r="G380" s="70"/>
      <c r="I380" s="70"/>
      <c r="J380" s="70"/>
      <c r="K380" s="70"/>
      <c r="L380" s="70"/>
      <c r="M380" s="70"/>
      <c r="N380" s="70"/>
    </row>
    <row r="381" spans="2:14" ht="16.5">
      <c r="B381" s="70"/>
      <c r="C381" s="70"/>
      <c r="D381" s="70"/>
      <c r="E381" s="70"/>
      <c r="F381" s="70"/>
      <c r="G381" s="70"/>
      <c r="I381" s="70"/>
      <c r="J381" s="70"/>
      <c r="K381" s="70"/>
      <c r="L381" s="70"/>
      <c r="M381" s="70"/>
      <c r="N381" s="70"/>
    </row>
    <row r="382" spans="2:14" ht="16.5">
      <c r="B382" s="70"/>
      <c r="C382" s="70"/>
      <c r="D382" s="70"/>
      <c r="E382" s="70"/>
      <c r="F382" s="70"/>
      <c r="G382" s="70"/>
      <c r="I382" s="70"/>
      <c r="J382" s="70"/>
      <c r="K382" s="70"/>
      <c r="L382" s="70"/>
      <c r="M382" s="70"/>
      <c r="N382" s="70"/>
    </row>
    <row r="383" spans="2:14" ht="16.5">
      <c r="B383" s="70"/>
      <c r="C383" s="70"/>
      <c r="D383" s="70"/>
      <c r="E383" s="70"/>
      <c r="F383" s="70"/>
      <c r="G383" s="70"/>
      <c r="I383" s="70"/>
      <c r="J383" s="70"/>
      <c r="K383" s="70"/>
      <c r="L383" s="70"/>
      <c r="M383" s="70"/>
      <c r="N383" s="70"/>
    </row>
    <row r="384" spans="2:14" ht="16.5">
      <c r="B384" s="70"/>
      <c r="C384" s="70"/>
      <c r="D384" s="70"/>
      <c r="E384" s="70"/>
      <c r="F384" s="70"/>
      <c r="G384" s="70"/>
      <c r="I384" s="70"/>
      <c r="J384" s="70"/>
      <c r="K384" s="70"/>
      <c r="L384" s="70"/>
      <c r="M384" s="70"/>
      <c r="N384" s="70"/>
    </row>
    <row r="385" spans="2:14" ht="16.5">
      <c r="B385" s="70"/>
      <c r="C385" s="70"/>
      <c r="D385" s="70"/>
      <c r="E385" s="70"/>
      <c r="F385" s="70"/>
      <c r="G385" s="70"/>
      <c r="I385" s="70"/>
      <c r="J385" s="70"/>
      <c r="K385" s="70"/>
      <c r="L385" s="70"/>
      <c r="M385" s="70"/>
      <c r="N385" s="70"/>
    </row>
    <row r="386" spans="2:14" ht="16.5">
      <c r="B386" s="70"/>
      <c r="C386" s="70"/>
      <c r="D386" s="70"/>
      <c r="E386" s="70"/>
      <c r="F386" s="70"/>
      <c r="G386" s="70"/>
      <c r="I386" s="70"/>
      <c r="J386" s="70"/>
      <c r="K386" s="70"/>
      <c r="L386" s="70"/>
      <c r="M386" s="70"/>
      <c r="N386" s="70"/>
    </row>
    <row r="387" spans="2:14" ht="16.5">
      <c r="B387" s="70"/>
      <c r="C387" s="70"/>
      <c r="D387" s="70"/>
      <c r="E387" s="70"/>
      <c r="F387" s="70"/>
      <c r="G387" s="70"/>
      <c r="I387" s="70"/>
      <c r="J387" s="70"/>
      <c r="K387" s="70"/>
      <c r="L387" s="70"/>
      <c r="M387" s="70"/>
      <c r="N387" s="70"/>
    </row>
    <row r="388" spans="2:14" ht="16.5">
      <c r="B388" s="70"/>
      <c r="C388" s="70"/>
      <c r="D388" s="70"/>
      <c r="E388" s="70"/>
      <c r="F388" s="70"/>
      <c r="G388" s="70"/>
      <c r="I388" s="70"/>
      <c r="J388" s="70"/>
      <c r="K388" s="70"/>
      <c r="L388" s="70"/>
      <c r="M388" s="70"/>
      <c r="N388" s="70"/>
    </row>
    <row r="389" spans="2:14" ht="16.5">
      <c r="B389" s="70"/>
      <c r="C389" s="70"/>
      <c r="D389" s="70"/>
      <c r="E389" s="70"/>
      <c r="F389" s="70"/>
      <c r="G389" s="70"/>
      <c r="I389" s="70"/>
      <c r="J389" s="70"/>
      <c r="K389" s="70"/>
      <c r="L389" s="70"/>
      <c r="M389" s="70"/>
      <c r="N389" s="70"/>
    </row>
    <row r="390" spans="2:14" ht="16.5">
      <c r="B390" s="70"/>
      <c r="C390" s="70"/>
      <c r="D390" s="70"/>
      <c r="E390" s="70"/>
      <c r="F390" s="70"/>
      <c r="G390" s="70"/>
      <c r="I390" s="70"/>
      <c r="J390" s="70"/>
      <c r="K390" s="70"/>
      <c r="L390" s="70"/>
      <c r="M390" s="70"/>
      <c r="N390" s="70"/>
    </row>
    <row r="391" spans="2:14" ht="16.5">
      <c r="B391" s="70"/>
      <c r="C391" s="70"/>
      <c r="D391" s="70"/>
      <c r="E391" s="70"/>
      <c r="F391" s="70"/>
      <c r="G391" s="70"/>
      <c r="I391" s="70"/>
      <c r="J391" s="70"/>
      <c r="K391" s="70"/>
      <c r="L391" s="70"/>
      <c r="M391" s="70"/>
      <c r="N391" s="70"/>
    </row>
    <row r="392" spans="2:14" ht="16.5">
      <c r="B392" s="70"/>
      <c r="C392" s="70"/>
      <c r="D392" s="70"/>
      <c r="E392" s="70"/>
      <c r="F392" s="70"/>
      <c r="G392" s="70"/>
      <c r="I392" s="70"/>
      <c r="J392" s="70"/>
      <c r="K392" s="70"/>
      <c r="L392" s="70"/>
      <c r="M392" s="70"/>
      <c r="N392" s="70"/>
    </row>
    <row r="393" spans="2:14" ht="16.5">
      <c r="B393" s="70"/>
      <c r="C393" s="70"/>
      <c r="D393" s="70"/>
      <c r="E393" s="70"/>
      <c r="F393" s="70"/>
      <c r="G393" s="70"/>
      <c r="I393" s="70"/>
      <c r="J393" s="70"/>
      <c r="K393" s="70"/>
      <c r="L393" s="70"/>
      <c r="M393" s="70"/>
      <c r="N393" s="70"/>
    </row>
    <row r="394" spans="2:14" ht="16.5">
      <c r="B394" s="70"/>
      <c r="C394" s="70"/>
      <c r="D394" s="70"/>
      <c r="E394" s="70"/>
      <c r="F394" s="70"/>
      <c r="G394" s="70"/>
      <c r="I394" s="70"/>
      <c r="J394" s="70"/>
      <c r="K394" s="70"/>
      <c r="L394" s="70"/>
      <c r="M394" s="70"/>
      <c r="N394" s="70"/>
    </row>
    <row r="395" spans="2:14" ht="16.5">
      <c r="B395" s="70"/>
      <c r="C395" s="70"/>
      <c r="D395" s="70"/>
      <c r="E395" s="70"/>
      <c r="F395" s="70"/>
      <c r="G395" s="70"/>
      <c r="I395" s="70"/>
      <c r="J395" s="70"/>
      <c r="K395" s="70"/>
      <c r="L395" s="70"/>
      <c r="M395" s="70"/>
      <c r="N395" s="70"/>
    </row>
    <row r="396" spans="2:14" ht="16.5">
      <c r="B396" s="70"/>
      <c r="C396" s="70"/>
      <c r="D396" s="70"/>
      <c r="E396" s="70"/>
      <c r="F396" s="70"/>
      <c r="G396" s="70"/>
      <c r="I396" s="70"/>
      <c r="J396" s="70"/>
      <c r="K396" s="70"/>
      <c r="L396" s="70"/>
      <c r="M396" s="70"/>
      <c r="N396" s="70"/>
    </row>
    <row r="397" spans="2:14" ht="16.5">
      <c r="B397" s="70"/>
      <c r="C397" s="70"/>
      <c r="D397" s="70"/>
      <c r="E397" s="70"/>
      <c r="F397" s="70"/>
      <c r="G397" s="70"/>
      <c r="I397" s="70"/>
      <c r="J397" s="70"/>
      <c r="K397" s="70"/>
      <c r="L397" s="70"/>
      <c r="M397" s="70"/>
      <c r="N397" s="70"/>
    </row>
    <row r="398" spans="2:14" ht="16.5">
      <c r="B398" s="70"/>
      <c r="C398" s="70"/>
      <c r="D398" s="70"/>
      <c r="E398" s="70"/>
      <c r="F398" s="70"/>
      <c r="G398" s="70"/>
      <c r="I398" s="70"/>
      <c r="J398" s="70"/>
      <c r="K398" s="70"/>
      <c r="L398" s="70"/>
      <c r="M398" s="70"/>
      <c r="N398" s="70"/>
    </row>
    <row r="399" spans="2:14" ht="16.5">
      <c r="B399" s="70"/>
      <c r="C399" s="70"/>
      <c r="D399" s="70"/>
      <c r="E399" s="70"/>
      <c r="F399" s="70"/>
      <c r="G399" s="70"/>
      <c r="I399" s="70"/>
      <c r="J399" s="70"/>
      <c r="K399" s="70"/>
      <c r="L399" s="70"/>
      <c r="M399" s="70"/>
      <c r="N399" s="70"/>
    </row>
    <row r="400" spans="2:14" ht="16.5">
      <c r="B400" s="70"/>
      <c r="C400" s="70"/>
      <c r="D400" s="70"/>
      <c r="E400" s="70"/>
      <c r="F400" s="70"/>
      <c r="G400" s="70"/>
      <c r="I400" s="70"/>
      <c r="J400" s="70"/>
      <c r="K400" s="70"/>
      <c r="L400" s="70"/>
      <c r="M400" s="70"/>
      <c r="N400" s="70"/>
    </row>
    <row r="401" spans="2:14" ht="16.5">
      <c r="B401" s="70"/>
      <c r="C401" s="70"/>
      <c r="D401" s="70"/>
      <c r="E401" s="70"/>
      <c r="F401" s="70"/>
      <c r="G401" s="70"/>
      <c r="I401" s="70"/>
      <c r="J401" s="70"/>
      <c r="K401" s="70"/>
      <c r="L401" s="70"/>
      <c r="M401" s="70"/>
      <c r="N401" s="70"/>
    </row>
    <row r="402" spans="2:14" ht="16.5">
      <c r="B402" s="70"/>
      <c r="C402" s="70"/>
      <c r="D402" s="70"/>
      <c r="E402" s="70"/>
      <c r="F402" s="70"/>
      <c r="G402" s="70"/>
      <c r="I402" s="70"/>
      <c r="J402" s="70"/>
      <c r="K402" s="70"/>
      <c r="L402" s="70"/>
      <c r="M402" s="70"/>
      <c r="N402" s="70"/>
    </row>
    <row r="403" spans="2:14" ht="16.5">
      <c r="B403" s="70"/>
      <c r="C403" s="70"/>
      <c r="D403" s="70"/>
      <c r="E403" s="70"/>
      <c r="F403" s="70"/>
      <c r="G403" s="70"/>
      <c r="I403" s="70"/>
      <c r="J403" s="70"/>
      <c r="K403" s="70"/>
      <c r="L403" s="70"/>
      <c r="M403" s="70"/>
      <c r="N403" s="70"/>
    </row>
    <row r="404" spans="2:14" ht="16.5">
      <c r="B404" s="70"/>
      <c r="C404" s="70"/>
      <c r="D404" s="70"/>
      <c r="E404" s="70"/>
      <c r="F404" s="70"/>
      <c r="G404" s="70"/>
      <c r="I404" s="70"/>
      <c r="J404" s="70"/>
      <c r="K404" s="70"/>
      <c r="L404" s="70"/>
      <c r="M404" s="70"/>
      <c r="N404" s="70"/>
    </row>
    <row r="405" spans="2:14" ht="16.5">
      <c r="B405" s="70"/>
      <c r="C405" s="70"/>
      <c r="D405" s="70"/>
      <c r="E405" s="70"/>
      <c r="F405" s="70"/>
      <c r="G405" s="70"/>
      <c r="I405" s="70"/>
      <c r="J405" s="70"/>
      <c r="K405" s="70"/>
      <c r="L405" s="70"/>
      <c r="M405" s="70"/>
      <c r="N405" s="70"/>
    </row>
    <row r="406" spans="2:14" ht="16.5">
      <c r="B406" s="70"/>
      <c r="C406" s="70"/>
      <c r="D406" s="70"/>
      <c r="E406" s="70"/>
      <c r="F406" s="70"/>
      <c r="G406" s="70"/>
      <c r="I406" s="70"/>
      <c r="J406" s="70"/>
      <c r="K406" s="70"/>
      <c r="L406" s="70"/>
      <c r="M406" s="70"/>
      <c r="N406" s="70"/>
    </row>
    <row r="407" spans="2:14" ht="16.5">
      <c r="B407" s="70"/>
      <c r="C407" s="70"/>
      <c r="D407" s="70"/>
      <c r="E407" s="70"/>
      <c r="F407" s="70"/>
      <c r="G407" s="70"/>
      <c r="I407" s="70"/>
      <c r="J407" s="70"/>
      <c r="K407" s="70"/>
      <c r="L407" s="70"/>
      <c r="M407" s="70"/>
      <c r="N407" s="70"/>
    </row>
    <row r="408" spans="2:14" ht="16.5">
      <c r="B408" s="70"/>
      <c r="C408" s="70"/>
      <c r="D408" s="70"/>
      <c r="E408" s="70"/>
      <c r="F408" s="70"/>
      <c r="G408" s="70"/>
      <c r="I408" s="70"/>
      <c r="J408" s="70"/>
      <c r="K408" s="70"/>
      <c r="L408" s="70"/>
      <c r="M408" s="70"/>
      <c r="N408" s="70"/>
    </row>
    <row r="409" spans="2:14" ht="16.5">
      <c r="B409" s="70"/>
      <c r="C409" s="70"/>
      <c r="D409" s="70"/>
      <c r="E409" s="70"/>
      <c r="F409" s="70"/>
      <c r="G409" s="70"/>
      <c r="I409" s="70"/>
      <c r="J409" s="70"/>
      <c r="K409" s="70"/>
      <c r="L409" s="70"/>
      <c r="M409" s="70"/>
      <c r="N409" s="70"/>
    </row>
    <row r="410" spans="2:14" ht="16.5">
      <c r="B410" s="70"/>
      <c r="C410" s="70"/>
      <c r="D410" s="70"/>
      <c r="E410" s="70"/>
      <c r="F410" s="70"/>
      <c r="G410" s="70"/>
      <c r="I410" s="70"/>
      <c r="J410" s="70"/>
      <c r="K410" s="70"/>
      <c r="L410" s="70"/>
      <c r="M410" s="70"/>
      <c r="N410" s="70"/>
    </row>
    <row r="411" spans="2:14" ht="16.5">
      <c r="B411" s="70"/>
      <c r="C411" s="70"/>
      <c r="D411" s="70"/>
      <c r="E411" s="70"/>
      <c r="F411" s="70"/>
      <c r="G411" s="70"/>
      <c r="I411" s="70"/>
      <c r="J411" s="70"/>
      <c r="K411" s="70"/>
      <c r="L411" s="70"/>
      <c r="M411" s="70"/>
      <c r="N411" s="70"/>
    </row>
    <row r="412" spans="2:14" ht="16.5">
      <c r="B412" s="70"/>
      <c r="C412" s="70"/>
      <c r="D412" s="70"/>
      <c r="E412" s="70"/>
      <c r="F412" s="70"/>
      <c r="G412" s="70"/>
      <c r="I412" s="70"/>
      <c r="J412" s="70"/>
      <c r="K412" s="70"/>
      <c r="L412" s="70"/>
      <c r="M412" s="70"/>
      <c r="N412" s="70"/>
    </row>
    <row r="413" spans="2:14" ht="16.5">
      <c r="B413" s="70"/>
      <c r="C413" s="70"/>
      <c r="D413" s="70"/>
      <c r="E413" s="70"/>
      <c r="F413" s="70"/>
      <c r="G413" s="70"/>
      <c r="I413" s="70"/>
      <c r="J413" s="70"/>
      <c r="K413" s="70"/>
      <c r="L413" s="70"/>
      <c r="M413" s="70"/>
      <c r="N413" s="70"/>
    </row>
    <row r="414" spans="2:14" ht="16.5">
      <c r="B414" s="70"/>
      <c r="C414" s="70"/>
      <c r="D414" s="70"/>
      <c r="E414" s="70"/>
      <c r="F414" s="70"/>
      <c r="G414" s="70"/>
      <c r="I414" s="70"/>
      <c r="J414" s="70"/>
      <c r="K414" s="70"/>
      <c r="L414" s="70"/>
      <c r="M414" s="70"/>
      <c r="N414" s="70"/>
    </row>
    <row r="415" spans="2:14" ht="16.5">
      <c r="B415" s="70"/>
      <c r="C415" s="70"/>
      <c r="D415" s="70"/>
      <c r="E415" s="70"/>
      <c r="F415" s="70"/>
      <c r="G415" s="70"/>
      <c r="I415" s="70"/>
      <c r="J415" s="70"/>
      <c r="K415" s="70"/>
      <c r="L415" s="70"/>
      <c r="M415" s="70"/>
      <c r="N415" s="70"/>
    </row>
    <row r="416" spans="2:14" ht="16.5">
      <c r="B416" s="70"/>
      <c r="C416" s="70"/>
      <c r="D416" s="70"/>
      <c r="E416" s="70"/>
      <c r="F416" s="70"/>
      <c r="G416" s="70"/>
      <c r="I416" s="70"/>
      <c r="J416" s="70"/>
      <c r="K416" s="70"/>
      <c r="L416" s="70"/>
      <c r="M416" s="70"/>
      <c r="N416" s="70"/>
    </row>
    <row r="417" spans="2:14" ht="16.5">
      <c r="B417" s="70"/>
      <c r="C417" s="70"/>
      <c r="D417" s="70"/>
      <c r="E417" s="70"/>
      <c r="F417" s="70"/>
      <c r="G417" s="70"/>
      <c r="I417" s="70"/>
      <c r="J417" s="70"/>
      <c r="K417" s="70"/>
      <c r="L417" s="70"/>
      <c r="M417" s="70"/>
      <c r="N417" s="70"/>
    </row>
    <row r="418" spans="2:14" ht="16.5">
      <c r="B418" s="70"/>
      <c r="C418" s="70"/>
      <c r="D418" s="70"/>
      <c r="E418" s="70"/>
      <c r="F418" s="70"/>
      <c r="G418" s="70"/>
      <c r="I418" s="70"/>
      <c r="J418" s="70"/>
      <c r="K418" s="70"/>
      <c r="L418" s="70"/>
      <c r="M418" s="70"/>
      <c r="N418" s="70"/>
    </row>
    <row r="419" spans="2:14" ht="16.5">
      <c r="B419" s="70"/>
      <c r="C419" s="70"/>
      <c r="D419" s="70"/>
      <c r="E419" s="70"/>
      <c r="F419" s="70"/>
      <c r="G419" s="70"/>
      <c r="I419" s="70"/>
      <c r="J419" s="70"/>
      <c r="K419" s="70"/>
      <c r="L419" s="70"/>
      <c r="M419" s="70"/>
      <c r="N419" s="70"/>
    </row>
    <row r="420" spans="2:14" ht="16.5">
      <c r="B420" s="70"/>
      <c r="C420" s="70"/>
      <c r="D420" s="70"/>
      <c r="E420" s="70"/>
      <c r="F420" s="70"/>
      <c r="G420" s="70"/>
      <c r="I420" s="70"/>
      <c r="J420" s="70"/>
      <c r="K420" s="70"/>
      <c r="L420" s="70"/>
      <c r="M420" s="70"/>
      <c r="N420" s="70"/>
    </row>
    <row r="421" spans="2:14" ht="16.5">
      <c r="B421" s="70"/>
      <c r="C421" s="70"/>
      <c r="D421" s="70"/>
      <c r="E421" s="70"/>
      <c r="F421" s="70"/>
      <c r="G421" s="70"/>
      <c r="I421" s="70"/>
      <c r="J421" s="70"/>
      <c r="K421" s="70"/>
      <c r="L421" s="70"/>
      <c r="M421" s="70"/>
      <c r="N421" s="70"/>
    </row>
    <row r="422" spans="2:14" ht="16.5">
      <c r="B422" s="70"/>
      <c r="C422" s="70"/>
      <c r="D422" s="70"/>
      <c r="E422" s="70"/>
      <c r="F422" s="70"/>
      <c r="G422" s="70"/>
      <c r="I422" s="70"/>
      <c r="J422" s="70"/>
      <c r="K422" s="70"/>
      <c r="L422" s="70"/>
      <c r="M422" s="70"/>
      <c r="N422" s="70"/>
    </row>
    <row r="423" spans="2:14" ht="16.5">
      <c r="B423" s="70"/>
      <c r="C423" s="70"/>
      <c r="D423" s="70"/>
      <c r="E423" s="70"/>
      <c r="F423" s="70"/>
      <c r="G423" s="70"/>
      <c r="I423" s="70"/>
      <c r="J423" s="70"/>
      <c r="K423" s="70"/>
      <c r="L423" s="70"/>
      <c r="M423" s="70"/>
      <c r="N423" s="70"/>
    </row>
    <row r="424" spans="2:14" ht="16.5">
      <c r="B424" s="70"/>
      <c r="C424" s="70"/>
      <c r="D424" s="70"/>
      <c r="E424" s="70"/>
      <c r="F424" s="70"/>
      <c r="G424" s="70"/>
      <c r="I424" s="70"/>
      <c r="J424" s="70"/>
      <c r="K424" s="70"/>
      <c r="L424" s="70"/>
      <c r="M424" s="70"/>
      <c r="N424" s="70"/>
    </row>
    <row r="425" spans="2:14" ht="16.5">
      <c r="B425" s="70"/>
      <c r="C425" s="70"/>
      <c r="D425" s="70"/>
      <c r="E425" s="70"/>
      <c r="F425" s="70"/>
      <c r="G425" s="70"/>
      <c r="I425" s="70"/>
      <c r="J425" s="70"/>
      <c r="K425" s="70"/>
      <c r="L425" s="70"/>
      <c r="M425" s="70"/>
      <c r="N425" s="70"/>
    </row>
    <row r="426" spans="2:14" ht="16.5">
      <c r="B426" s="70"/>
      <c r="C426" s="70"/>
      <c r="D426" s="70"/>
      <c r="E426" s="70"/>
      <c r="F426" s="70"/>
      <c r="G426" s="70"/>
      <c r="I426" s="70"/>
      <c r="J426" s="70"/>
      <c r="K426" s="70"/>
      <c r="L426" s="70"/>
      <c r="M426" s="70"/>
      <c r="N426" s="70"/>
    </row>
    <row r="427" spans="2:14" ht="16.5">
      <c r="B427" s="70"/>
      <c r="C427" s="70"/>
      <c r="D427" s="70"/>
      <c r="E427" s="70"/>
      <c r="F427" s="70"/>
      <c r="G427" s="70"/>
      <c r="I427" s="70"/>
      <c r="J427" s="70"/>
      <c r="K427" s="70"/>
      <c r="L427" s="70"/>
      <c r="M427" s="70"/>
      <c r="N427" s="70"/>
    </row>
    <row r="428" spans="2:14" ht="16.5">
      <c r="B428" s="70"/>
      <c r="C428" s="70"/>
      <c r="D428" s="70"/>
      <c r="E428" s="70"/>
      <c r="F428" s="70"/>
      <c r="G428" s="70"/>
      <c r="I428" s="70"/>
      <c r="J428" s="70"/>
      <c r="K428" s="70"/>
      <c r="L428" s="70"/>
      <c r="M428" s="70"/>
      <c r="N428" s="70"/>
    </row>
    <row r="429" spans="2:14" ht="16.5">
      <c r="B429" s="70"/>
      <c r="C429" s="70"/>
      <c r="D429" s="70"/>
      <c r="E429" s="70"/>
      <c r="F429" s="70"/>
      <c r="G429" s="70"/>
      <c r="I429" s="70"/>
      <c r="J429" s="70"/>
      <c r="K429" s="70"/>
      <c r="L429" s="70"/>
      <c r="M429" s="70"/>
      <c r="N429" s="70"/>
    </row>
    <row r="430" spans="2:14" ht="16.5">
      <c r="B430" s="70"/>
      <c r="C430" s="70"/>
      <c r="D430" s="70"/>
      <c r="E430" s="70"/>
      <c r="F430" s="70"/>
      <c r="G430" s="70"/>
      <c r="I430" s="70"/>
      <c r="J430" s="70"/>
      <c r="K430" s="70"/>
      <c r="L430" s="70"/>
      <c r="M430" s="70"/>
      <c r="N430" s="70"/>
    </row>
    <row r="431" spans="2:14" ht="16.5">
      <c r="B431" s="70"/>
      <c r="C431" s="70"/>
      <c r="D431" s="70"/>
      <c r="E431" s="70"/>
      <c r="F431" s="70"/>
      <c r="G431" s="70"/>
      <c r="I431" s="70"/>
      <c r="J431" s="70"/>
      <c r="K431" s="70"/>
      <c r="L431" s="70"/>
      <c r="M431" s="70"/>
      <c r="N431" s="70"/>
    </row>
    <row r="432" spans="2:14" ht="16.5">
      <c r="B432" s="70"/>
      <c r="C432" s="70"/>
      <c r="D432" s="70"/>
      <c r="E432" s="70"/>
      <c r="F432" s="70"/>
      <c r="G432" s="70"/>
      <c r="I432" s="70"/>
      <c r="J432" s="70"/>
      <c r="K432" s="70"/>
      <c r="L432" s="70"/>
      <c r="M432" s="70"/>
      <c r="N432" s="70"/>
    </row>
    <row r="433" spans="2:14" ht="16.5">
      <c r="B433" s="70"/>
      <c r="C433" s="70"/>
      <c r="D433" s="70"/>
      <c r="E433" s="70"/>
      <c r="F433" s="70"/>
      <c r="G433" s="70"/>
      <c r="I433" s="70"/>
      <c r="J433" s="70"/>
      <c r="K433" s="70"/>
      <c r="L433" s="70"/>
      <c r="M433" s="70"/>
      <c r="N433" s="70"/>
    </row>
    <row r="434" spans="2:14" ht="16.5">
      <c r="B434" s="70"/>
      <c r="C434" s="70"/>
      <c r="D434" s="70"/>
      <c r="E434" s="70"/>
      <c r="F434" s="70"/>
      <c r="G434" s="70"/>
      <c r="I434" s="70"/>
      <c r="J434" s="70"/>
      <c r="K434" s="70"/>
      <c r="L434" s="70"/>
      <c r="M434" s="70"/>
      <c r="N434" s="70"/>
    </row>
    <row r="435" spans="2:14" ht="16.5">
      <c r="B435" s="70"/>
      <c r="C435" s="70"/>
      <c r="D435" s="70"/>
      <c r="E435" s="70"/>
      <c r="F435" s="70"/>
      <c r="G435" s="70"/>
      <c r="I435" s="70"/>
      <c r="J435" s="70"/>
      <c r="K435" s="70"/>
      <c r="L435" s="70"/>
      <c r="M435" s="70"/>
      <c r="N435" s="70"/>
    </row>
    <row r="436" spans="2:14" ht="16.5">
      <c r="B436" s="70"/>
      <c r="C436" s="70"/>
      <c r="D436" s="70"/>
      <c r="E436" s="70"/>
      <c r="F436" s="70"/>
      <c r="G436" s="70"/>
      <c r="I436" s="70"/>
      <c r="J436" s="70"/>
      <c r="K436" s="70"/>
      <c r="L436" s="70"/>
      <c r="M436" s="70"/>
      <c r="N436" s="70"/>
    </row>
    <row r="437" spans="2:14" ht="16.5">
      <c r="B437" s="70"/>
      <c r="C437" s="70"/>
      <c r="D437" s="70"/>
      <c r="E437" s="70"/>
      <c r="F437" s="70"/>
      <c r="G437" s="70"/>
      <c r="I437" s="70"/>
      <c r="J437" s="70"/>
      <c r="K437" s="70"/>
      <c r="L437" s="70"/>
      <c r="M437" s="70"/>
      <c r="N437" s="70"/>
    </row>
    <row r="438" spans="2:14" ht="16.5">
      <c r="B438" s="70"/>
      <c r="C438" s="70"/>
      <c r="D438" s="70"/>
      <c r="E438" s="70"/>
      <c r="F438" s="70"/>
      <c r="G438" s="70"/>
      <c r="I438" s="70"/>
      <c r="J438" s="70"/>
      <c r="K438" s="70"/>
      <c r="L438" s="70"/>
      <c r="M438" s="70"/>
      <c r="N438" s="70"/>
    </row>
    <row r="439" spans="2:14" ht="16.5">
      <c r="B439" s="70"/>
      <c r="C439" s="70"/>
      <c r="D439" s="70"/>
      <c r="E439" s="70"/>
      <c r="F439" s="70"/>
      <c r="G439" s="70"/>
      <c r="I439" s="70"/>
      <c r="J439" s="70"/>
      <c r="K439" s="70"/>
      <c r="L439" s="70"/>
      <c r="M439" s="70"/>
      <c r="N439" s="70"/>
    </row>
    <row r="440" spans="2:14" ht="16.5">
      <c r="B440" s="70"/>
      <c r="C440" s="70"/>
      <c r="D440" s="70"/>
      <c r="E440" s="70"/>
      <c r="F440" s="70"/>
      <c r="G440" s="70"/>
      <c r="I440" s="70"/>
      <c r="J440" s="70"/>
      <c r="K440" s="70"/>
      <c r="L440" s="70"/>
      <c r="M440" s="70"/>
      <c r="N440" s="70"/>
    </row>
    <row r="441" spans="2:14" ht="16.5">
      <c r="B441" s="70"/>
      <c r="C441" s="70"/>
      <c r="D441" s="70"/>
      <c r="E441" s="70"/>
      <c r="F441" s="70"/>
      <c r="G441" s="70"/>
      <c r="I441" s="70"/>
      <c r="J441" s="70"/>
      <c r="K441" s="70"/>
      <c r="L441" s="70"/>
      <c r="M441" s="70"/>
      <c r="N441" s="70"/>
    </row>
    <row r="442" spans="2:14" ht="16.5">
      <c r="B442" s="70"/>
      <c r="C442" s="70"/>
      <c r="D442" s="70"/>
      <c r="E442" s="70"/>
      <c r="F442" s="70"/>
      <c r="G442" s="70"/>
      <c r="I442" s="70"/>
      <c r="J442" s="70"/>
      <c r="K442" s="70"/>
      <c r="L442" s="70"/>
      <c r="M442" s="70"/>
      <c r="N442" s="70"/>
    </row>
    <row r="443" spans="2:14" ht="16.5">
      <c r="B443" s="70"/>
      <c r="C443" s="70"/>
      <c r="D443" s="70"/>
      <c r="E443" s="70"/>
      <c r="F443" s="70"/>
      <c r="G443" s="70"/>
      <c r="I443" s="70"/>
      <c r="J443" s="70"/>
      <c r="K443" s="70"/>
      <c r="L443" s="70"/>
      <c r="M443" s="70"/>
      <c r="N443" s="70"/>
    </row>
    <row r="444" spans="2:14" ht="16.5">
      <c r="B444" s="70"/>
      <c r="C444" s="70"/>
      <c r="D444" s="70"/>
      <c r="E444" s="70"/>
      <c r="F444" s="70"/>
      <c r="G444" s="70"/>
      <c r="I444" s="70"/>
      <c r="J444" s="70"/>
      <c r="K444" s="70"/>
      <c r="L444" s="70"/>
      <c r="M444" s="70"/>
      <c r="N444" s="70"/>
    </row>
    <row r="445" spans="2:14" ht="16.5">
      <c r="B445" s="70"/>
      <c r="C445" s="70"/>
      <c r="D445" s="70"/>
      <c r="E445" s="70"/>
      <c r="F445" s="70"/>
      <c r="G445" s="70"/>
      <c r="I445" s="70"/>
      <c r="J445" s="70"/>
      <c r="K445" s="70"/>
      <c r="L445" s="70"/>
      <c r="M445" s="70"/>
      <c r="N445" s="70"/>
    </row>
    <row r="446" spans="2:14" ht="16.5">
      <c r="B446" s="70"/>
      <c r="C446" s="70"/>
      <c r="D446" s="70"/>
      <c r="E446" s="70"/>
      <c r="F446" s="70"/>
      <c r="G446" s="70"/>
      <c r="I446" s="70"/>
      <c r="J446" s="70"/>
      <c r="K446" s="70"/>
      <c r="L446" s="70"/>
      <c r="M446" s="70"/>
      <c r="N446" s="70"/>
    </row>
    <row r="447" spans="2:14" ht="16.5">
      <c r="B447" s="70"/>
      <c r="C447" s="70"/>
      <c r="D447" s="70"/>
      <c r="E447" s="70"/>
      <c r="F447" s="70"/>
      <c r="G447" s="70"/>
      <c r="I447" s="70"/>
      <c r="J447" s="70"/>
      <c r="K447" s="70"/>
      <c r="L447" s="70"/>
      <c r="M447" s="70"/>
      <c r="N447" s="70"/>
    </row>
    <row r="448" spans="2:14" ht="16.5">
      <c r="B448" s="70"/>
      <c r="C448" s="70"/>
      <c r="D448" s="70"/>
      <c r="E448" s="70"/>
      <c r="F448" s="70"/>
      <c r="G448" s="70"/>
      <c r="I448" s="70"/>
      <c r="J448" s="70"/>
      <c r="K448" s="70"/>
      <c r="L448" s="70"/>
      <c r="M448" s="70"/>
      <c r="N448" s="70"/>
    </row>
    <row r="449" spans="2:14" ht="16.5">
      <c r="B449" s="70"/>
      <c r="C449" s="70"/>
      <c r="D449" s="70"/>
      <c r="E449" s="70"/>
      <c r="F449" s="70"/>
      <c r="G449" s="70"/>
      <c r="I449" s="70"/>
      <c r="J449" s="70"/>
      <c r="K449" s="70"/>
      <c r="L449" s="70"/>
      <c r="M449" s="70"/>
      <c r="N449" s="70"/>
    </row>
    <row r="450" spans="2:14" ht="16.5">
      <c r="B450" s="70"/>
      <c r="C450" s="70"/>
      <c r="D450" s="70"/>
      <c r="E450" s="70"/>
      <c r="F450" s="70"/>
      <c r="G450" s="70"/>
      <c r="I450" s="70"/>
      <c r="J450" s="70"/>
      <c r="K450" s="70"/>
      <c r="L450" s="70"/>
      <c r="M450" s="70"/>
      <c r="N450" s="70"/>
    </row>
    <row r="451" spans="2:14" ht="16.5">
      <c r="B451" s="70"/>
      <c r="C451" s="70"/>
      <c r="D451" s="70"/>
      <c r="E451" s="70"/>
      <c r="F451" s="70"/>
      <c r="G451" s="70"/>
      <c r="I451" s="70"/>
      <c r="J451" s="70"/>
      <c r="K451" s="70"/>
      <c r="L451" s="70"/>
      <c r="M451" s="70"/>
      <c r="N451" s="70"/>
    </row>
    <row r="452" spans="2:14" ht="16.5">
      <c r="B452" s="70"/>
      <c r="C452" s="70"/>
      <c r="D452" s="70"/>
      <c r="E452" s="70"/>
      <c r="F452" s="70"/>
      <c r="G452" s="70"/>
      <c r="I452" s="70"/>
      <c r="J452" s="70"/>
      <c r="K452" s="70"/>
      <c r="L452" s="70"/>
      <c r="M452" s="70"/>
      <c r="N452" s="70"/>
    </row>
    <row r="453" spans="2:14" ht="16.5">
      <c r="B453" s="70"/>
      <c r="C453" s="70"/>
      <c r="D453" s="70"/>
      <c r="E453" s="70"/>
      <c r="F453" s="70"/>
      <c r="G453" s="70"/>
      <c r="I453" s="70"/>
      <c r="J453" s="70"/>
      <c r="K453" s="70"/>
      <c r="L453" s="70"/>
      <c r="M453" s="70"/>
      <c r="N453" s="70"/>
    </row>
    <row r="454" spans="2:14" ht="16.5">
      <c r="B454" s="70"/>
      <c r="C454" s="70"/>
      <c r="D454" s="70"/>
      <c r="E454" s="70"/>
      <c r="F454" s="70"/>
      <c r="G454" s="70"/>
      <c r="I454" s="70"/>
      <c r="J454" s="70"/>
      <c r="K454" s="70"/>
      <c r="L454" s="70"/>
      <c r="M454" s="70"/>
      <c r="N454" s="70"/>
    </row>
    <row r="455" spans="2:14" ht="16.5">
      <c r="B455" s="70"/>
      <c r="C455" s="70"/>
      <c r="D455" s="70"/>
      <c r="E455" s="70"/>
      <c r="F455" s="70"/>
      <c r="G455" s="70"/>
      <c r="I455" s="70"/>
      <c r="J455" s="70"/>
      <c r="K455" s="70"/>
      <c r="L455" s="70"/>
      <c r="M455" s="70"/>
      <c r="N455" s="70"/>
    </row>
    <row r="456" spans="2:14" ht="16.5">
      <c r="B456" s="70"/>
      <c r="C456" s="70"/>
      <c r="D456" s="70"/>
      <c r="E456" s="70"/>
      <c r="F456" s="70"/>
      <c r="G456" s="70"/>
      <c r="I456" s="70"/>
      <c r="J456" s="70"/>
      <c r="K456" s="70"/>
      <c r="L456" s="70"/>
      <c r="M456" s="70"/>
      <c r="N456" s="70"/>
    </row>
    <row r="457" spans="2:14" ht="16.5">
      <c r="B457" s="70"/>
      <c r="C457" s="70"/>
      <c r="D457" s="70"/>
      <c r="E457" s="70"/>
      <c r="F457" s="70"/>
      <c r="G457" s="70"/>
      <c r="I457" s="70"/>
      <c r="J457" s="70"/>
      <c r="K457" s="70"/>
      <c r="L457" s="70"/>
      <c r="M457" s="70"/>
      <c r="N457" s="70"/>
    </row>
    <row r="458" spans="2:14" ht="16.5">
      <c r="B458" s="70"/>
      <c r="C458" s="70"/>
      <c r="D458" s="70"/>
      <c r="E458" s="70"/>
      <c r="F458" s="70"/>
      <c r="G458" s="70"/>
      <c r="I458" s="70"/>
      <c r="J458" s="70"/>
      <c r="K458" s="70"/>
      <c r="L458" s="70"/>
      <c r="M458" s="70"/>
      <c r="N458" s="70"/>
    </row>
    <row r="459" spans="2:14" ht="16.5">
      <c r="B459" s="70"/>
      <c r="C459" s="70"/>
      <c r="D459" s="70"/>
      <c r="E459" s="70"/>
      <c r="F459" s="70"/>
      <c r="G459" s="70"/>
      <c r="I459" s="70"/>
      <c r="J459" s="70"/>
      <c r="K459" s="70"/>
      <c r="L459" s="70"/>
      <c r="M459" s="70"/>
      <c r="N459" s="70"/>
    </row>
    <row r="460" spans="2:14" ht="16.5">
      <c r="B460" s="70"/>
      <c r="C460" s="70"/>
      <c r="D460" s="70"/>
      <c r="E460" s="70"/>
      <c r="F460" s="70"/>
      <c r="G460" s="70"/>
      <c r="I460" s="70"/>
      <c r="J460" s="70"/>
      <c r="K460" s="70"/>
      <c r="L460" s="70"/>
      <c r="M460" s="70"/>
      <c r="N460" s="70"/>
    </row>
    <row r="461" spans="2:14" ht="16.5">
      <c r="B461" s="70"/>
      <c r="C461" s="70"/>
      <c r="D461" s="70"/>
      <c r="E461" s="70"/>
      <c r="F461" s="70"/>
      <c r="G461" s="70"/>
      <c r="I461" s="70"/>
      <c r="J461" s="70"/>
      <c r="K461" s="70"/>
      <c r="L461" s="70"/>
      <c r="M461" s="70"/>
      <c r="N461" s="70"/>
    </row>
    <row r="462" spans="2:14" ht="16.5">
      <c r="B462" s="70"/>
      <c r="C462" s="70"/>
      <c r="D462" s="70"/>
      <c r="E462" s="70"/>
      <c r="F462" s="70"/>
      <c r="G462" s="70"/>
      <c r="I462" s="70"/>
      <c r="J462" s="70"/>
      <c r="K462" s="70"/>
      <c r="L462" s="70"/>
      <c r="M462" s="70"/>
      <c r="N462" s="70"/>
    </row>
    <row r="463" spans="2:14" ht="16.5">
      <c r="B463" s="70"/>
      <c r="C463" s="70"/>
      <c r="D463" s="70"/>
      <c r="E463" s="70"/>
      <c r="F463" s="70"/>
      <c r="G463" s="70"/>
      <c r="I463" s="70"/>
      <c r="J463" s="70"/>
      <c r="K463" s="70"/>
      <c r="L463" s="70"/>
      <c r="M463" s="70"/>
      <c r="N463" s="70"/>
    </row>
    <row r="464" spans="2:14" ht="16.5">
      <c r="B464" s="70"/>
      <c r="C464" s="70"/>
      <c r="D464" s="70"/>
      <c r="E464" s="70"/>
      <c r="F464" s="70"/>
      <c r="G464" s="70"/>
      <c r="I464" s="70"/>
      <c r="J464" s="70"/>
      <c r="K464" s="70"/>
      <c r="L464" s="70"/>
      <c r="M464" s="70"/>
      <c r="N464" s="70"/>
    </row>
    <row r="465" spans="2:14" ht="16.5">
      <c r="B465" s="70"/>
      <c r="C465" s="70"/>
      <c r="D465" s="70"/>
      <c r="E465" s="70"/>
      <c r="F465" s="70"/>
      <c r="G465" s="70"/>
      <c r="I465" s="70"/>
      <c r="J465" s="70"/>
      <c r="K465" s="70"/>
      <c r="L465" s="70"/>
      <c r="M465" s="70"/>
      <c r="N465" s="70"/>
    </row>
    <row r="466" spans="2:14" ht="16.5">
      <c r="B466" s="70"/>
      <c r="C466" s="70"/>
      <c r="D466" s="70"/>
      <c r="E466" s="70"/>
      <c r="F466" s="70"/>
      <c r="G466" s="70"/>
      <c r="I466" s="70"/>
      <c r="J466" s="70"/>
      <c r="K466" s="70"/>
      <c r="L466" s="70"/>
      <c r="M466" s="70"/>
      <c r="N466" s="70"/>
    </row>
    <row r="467" spans="2:14" ht="16.5">
      <c r="B467" s="70"/>
      <c r="C467" s="70"/>
      <c r="D467" s="70"/>
      <c r="E467" s="70"/>
      <c r="F467" s="70"/>
      <c r="G467" s="70"/>
      <c r="I467" s="70"/>
      <c r="J467" s="70"/>
      <c r="K467" s="70"/>
      <c r="L467" s="70"/>
      <c r="M467" s="70"/>
      <c r="N467" s="70"/>
    </row>
    <row r="468" spans="2:14" ht="16.5">
      <c r="B468" s="70"/>
      <c r="C468" s="70"/>
      <c r="D468" s="70"/>
      <c r="E468" s="70"/>
      <c r="F468" s="70"/>
      <c r="G468" s="70"/>
      <c r="I468" s="70"/>
      <c r="J468" s="70"/>
      <c r="K468" s="70"/>
      <c r="L468" s="70"/>
      <c r="M468" s="70"/>
      <c r="N468" s="70"/>
    </row>
    <row r="469" spans="2:14" ht="16.5">
      <c r="B469" s="70"/>
      <c r="C469" s="70"/>
      <c r="D469" s="70"/>
      <c r="E469" s="70"/>
      <c r="F469" s="70"/>
      <c r="G469" s="70"/>
      <c r="I469" s="70"/>
      <c r="J469" s="70"/>
      <c r="K469" s="70"/>
      <c r="L469" s="70"/>
      <c r="M469" s="70"/>
      <c r="N469" s="70"/>
    </row>
    <row r="470" spans="2:14" ht="16.5">
      <c r="B470" s="70"/>
      <c r="C470" s="70"/>
      <c r="D470" s="70"/>
      <c r="E470" s="70"/>
      <c r="F470" s="70"/>
      <c r="G470" s="70"/>
      <c r="I470" s="70"/>
      <c r="J470" s="70"/>
      <c r="K470" s="70"/>
      <c r="L470" s="70"/>
      <c r="M470" s="70"/>
      <c r="N470" s="70"/>
    </row>
    <row r="471" spans="2:14" ht="16.5">
      <c r="B471" s="70"/>
      <c r="C471" s="70"/>
      <c r="D471" s="70"/>
      <c r="E471" s="70"/>
      <c r="F471" s="70"/>
      <c r="G471" s="70"/>
      <c r="I471" s="70"/>
      <c r="J471" s="70"/>
      <c r="K471" s="70"/>
      <c r="L471" s="70"/>
      <c r="M471" s="70"/>
      <c r="N471" s="70"/>
    </row>
    <row r="472" spans="2:14" ht="16.5">
      <c r="B472" s="70"/>
      <c r="C472" s="70"/>
      <c r="D472" s="70"/>
      <c r="E472" s="70"/>
      <c r="F472" s="70"/>
      <c r="G472" s="70"/>
      <c r="I472" s="70"/>
      <c r="J472" s="70"/>
      <c r="K472" s="70"/>
      <c r="L472" s="70"/>
      <c r="M472" s="70"/>
      <c r="N472" s="70"/>
    </row>
    <row r="473" spans="2:14" ht="16.5">
      <c r="B473" s="70"/>
      <c r="C473" s="70"/>
      <c r="D473" s="70"/>
      <c r="E473" s="70"/>
      <c r="F473" s="70"/>
      <c r="G473" s="70"/>
      <c r="I473" s="70"/>
      <c r="J473" s="70"/>
      <c r="K473" s="70"/>
      <c r="L473" s="70"/>
      <c r="M473" s="70"/>
      <c r="N473" s="70"/>
    </row>
    <row r="474" spans="2:14" ht="16.5">
      <c r="B474" s="70"/>
      <c r="C474" s="70"/>
      <c r="D474" s="70"/>
      <c r="E474" s="70"/>
      <c r="F474" s="70"/>
      <c r="G474" s="70"/>
      <c r="I474" s="70"/>
      <c r="J474" s="70"/>
      <c r="K474" s="70"/>
      <c r="L474" s="70"/>
      <c r="M474" s="70"/>
      <c r="N474" s="70"/>
    </row>
    <row r="475" spans="2:14" ht="16.5">
      <c r="B475" s="70"/>
      <c r="C475" s="70"/>
      <c r="D475" s="70"/>
      <c r="E475" s="70"/>
      <c r="F475" s="70"/>
      <c r="G475" s="70"/>
      <c r="I475" s="70"/>
      <c r="J475" s="70"/>
      <c r="K475" s="70"/>
      <c r="L475" s="70"/>
      <c r="M475" s="70"/>
      <c r="N475" s="70"/>
    </row>
    <row r="476" spans="2:14" ht="16.5">
      <c r="B476" s="70"/>
      <c r="C476" s="70"/>
      <c r="D476" s="70"/>
      <c r="E476" s="70"/>
      <c r="F476" s="70"/>
      <c r="G476" s="70"/>
      <c r="I476" s="70"/>
      <c r="J476" s="70"/>
      <c r="K476" s="70"/>
      <c r="L476" s="70"/>
      <c r="M476" s="70"/>
      <c r="N476" s="70"/>
    </row>
    <row r="477" spans="2:14" ht="16.5">
      <c r="B477" s="70"/>
      <c r="C477" s="70"/>
      <c r="D477" s="70"/>
      <c r="E477" s="70"/>
      <c r="F477" s="70"/>
      <c r="G477" s="70"/>
      <c r="I477" s="70"/>
      <c r="J477" s="70"/>
      <c r="K477" s="70"/>
      <c r="L477" s="70"/>
      <c r="M477" s="70"/>
      <c r="N477" s="70"/>
    </row>
    <row r="478" spans="2:14" ht="16.5">
      <c r="B478" s="70"/>
      <c r="C478" s="70"/>
      <c r="D478" s="70"/>
      <c r="E478" s="70"/>
      <c r="F478" s="70"/>
      <c r="G478" s="70"/>
      <c r="I478" s="70"/>
      <c r="J478" s="70"/>
      <c r="K478" s="70"/>
      <c r="L478" s="70"/>
      <c r="M478" s="70"/>
      <c r="N478" s="70"/>
    </row>
    <row r="479" spans="2:14" ht="16.5">
      <c r="B479" s="70"/>
      <c r="C479" s="70"/>
      <c r="D479" s="70"/>
      <c r="E479" s="70"/>
      <c r="F479" s="70"/>
      <c r="G479" s="70"/>
      <c r="I479" s="70"/>
      <c r="J479" s="70"/>
      <c r="K479" s="70"/>
      <c r="L479" s="70"/>
      <c r="M479" s="70"/>
      <c r="N479" s="70"/>
    </row>
    <row r="480" spans="2:14" ht="16.5">
      <c r="B480" s="70"/>
      <c r="C480" s="70"/>
      <c r="D480" s="70"/>
      <c r="E480" s="70"/>
      <c r="F480" s="70"/>
      <c r="G480" s="70"/>
      <c r="I480" s="70"/>
      <c r="J480" s="70"/>
      <c r="K480" s="70"/>
      <c r="L480" s="70"/>
      <c r="M480" s="70"/>
      <c r="N480" s="70"/>
    </row>
    <row r="481" spans="2:14" ht="16.5">
      <c r="B481" s="70"/>
      <c r="C481" s="70"/>
      <c r="D481" s="70"/>
      <c r="E481" s="70"/>
      <c r="F481" s="70"/>
      <c r="G481" s="70"/>
      <c r="I481" s="70"/>
      <c r="J481" s="70"/>
      <c r="K481" s="70"/>
      <c r="L481" s="70"/>
      <c r="M481" s="70"/>
      <c r="N481" s="70"/>
    </row>
    <row r="482" spans="2:14" ht="16.5">
      <c r="B482" s="70"/>
      <c r="C482" s="70"/>
      <c r="D482" s="70"/>
      <c r="E482" s="70"/>
      <c r="F482" s="70"/>
      <c r="G482" s="70"/>
      <c r="I482" s="70"/>
      <c r="J482" s="70"/>
      <c r="K482" s="70"/>
      <c r="L482" s="70"/>
      <c r="M482" s="70"/>
      <c r="N482" s="70"/>
    </row>
    <row r="483" spans="2:14" ht="16.5">
      <c r="B483" s="70"/>
      <c r="C483" s="70"/>
      <c r="D483" s="70"/>
      <c r="E483" s="70"/>
      <c r="F483" s="70"/>
      <c r="G483" s="70"/>
      <c r="I483" s="70"/>
      <c r="J483" s="70"/>
      <c r="K483" s="70"/>
      <c r="L483" s="70"/>
      <c r="M483" s="70"/>
      <c r="N483" s="70"/>
    </row>
    <row r="484" spans="2:14" ht="16.5">
      <c r="B484" s="70"/>
      <c r="C484" s="70"/>
      <c r="D484" s="70"/>
      <c r="E484" s="70"/>
      <c r="F484" s="70"/>
      <c r="G484" s="70"/>
      <c r="I484" s="70"/>
      <c r="J484" s="70"/>
      <c r="K484" s="70"/>
      <c r="L484" s="70"/>
      <c r="M484" s="70"/>
      <c r="N484" s="70"/>
    </row>
    <row r="485" spans="2:14" ht="16.5">
      <c r="B485" s="70"/>
      <c r="C485" s="70"/>
      <c r="D485" s="70"/>
      <c r="E485" s="70"/>
      <c r="F485" s="70"/>
      <c r="G485" s="70"/>
      <c r="I485" s="70"/>
      <c r="J485" s="70"/>
      <c r="K485" s="70"/>
      <c r="L485" s="70"/>
      <c r="M485" s="70"/>
      <c r="N485" s="70"/>
    </row>
    <row r="486" spans="2:14" ht="16.5">
      <c r="B486" s="70"/>
      <c r="C486" s="70"/>
      <c r="D486" s="70"/>
      <c r="E486" s="70"/>
      <c r="F486" s="70"/>
      <c r="G486" s="70"/>
      <c r="I486" s="70"/>
      <c r="J486" s="70"/>
      <c r="K486" s="70"/>
      <c r="L486" s="70"/>
      <c r="M486" s="70"/>
      <c r="N486" s="70"/>
    </row>
    <row r="487" spans="2:14" ht="16.5">
      <c r="B487" s="70"/>
      <c r="C487" s="70"/>
      <c r="D487" s="70"/>
      <c r="E487" s="70"/>
      <c r="F487" s="70"/>
      <c r="G487" s="70"/>
      <c r="I487" s="70"/>
      <c r="J487" s="70"/>
      <c r="K487" s="70"/>
      <c r="L487" s="70"/>
      <c r="M487" s="70"/>
      <c r="N487" s="70"/>
    </row>
    <row r="488" spans="2:14" ht="16.5">
      <c r="B488" s="70"/>
      <c r="C488" s="70"/>
      <c r="D488" s="70"/>
      <c r="E488" s="70"/>
      <c r="F488" s="70"/>
      <c r="G488" s="70"/>
      <c r="I488" s="70"/>
      <c r="J488" s="70"/>
      <c r="K488" s="70"/>
      <c r="L488" s="70"/>
      <c r="M488" s="70"/>
      <c r="N488" s="70"/>
    </row>
    <row r="489" spans="2:14" ht="16.5">
      <c r="B489" s="70"/>
      <c r="C489" s="70"/>
      <c r="D489" s="70"/>
      <c r="E489" s="70"/>
      <c r="F489" s="70"/>
      <c r="G489" s="70"/>
      <c r="I489" s="70"/>
      <c r="J489" s="70"/>
      <c r="K489" s="70"/>
      <c r="L489" s="70"/>
      <c r="M489" s="70"/>
      <c r="N489" s="70"/>
    </row>
    <row r="490" spans="2:14" ht="16.5">
      <c r="B490" s="70"/>
      <c r="C490" s="70"/>
      <c r="D490" s="70"/>
      <c r="E490" s="70"/>
      <c r="F490" s="70"/>
      <c r="G490" s="70"/>
      <c r="I490" s="70"/>
      <c r="J490" s="70"/>
      <c r="K490" s="70"/>
      <c r="L490" s="70"/>
      <c r="M490" s="70"/>
      <c r="N490" s="70"/>
    </row>
    <row r="491" spans="2:14" ht="16.5">
      <c r="B491" s="70"/>
      <c r="C491" s="70"/>
      <c r="D491" s="70"/>
      <c r="E491" s="70"/>
      <c r="F491" s="70"/>
      <c r="G491" s="70"/>
      <c r="I491" s="70"/>
      <c r="J491" s="70"/>
      <c r="K491" s="70"/>
      <c r="L491" s="70"/>
      <c r="M491" s="70"/>
      <c r="N491" s="70"/>
    </row>
    <row r="492" spans="2:14" ht="16.5">
      <c r="B492" s="70"/>
      <c r="C492" s="70"/>
      <c r="D492" s="70"/>
      <c r="E492" s="70"/>
      <c r="F492" s="70"/>
      <c r="G492" s="70"/>
      <c r="I492" s="70"/>
      <c r="J492" s="70"/>
      <c r="K492" s="70"/>
      <c r="L492" s="70"/>
      <c r="M492" s="70"/>
      <c r="N492" s="70"/>
    </row>
    <row r="493" spans="2:14" ht="16.5">
      <c r="B493" s="70"/>
      <c r="C493" s="70"/>
      <c r="D493" s="70"/>
      <c r="E493" s="70"/>
      <c r="F493" s="70"/>
      <c r="G493" s="70"/>
      <c r="I493" s="70"/>
      <c r="J493" s="70"/>
      <c r="K493" s="70"/>
      <c r="L493" s="70"/>
      <c r="M493" s="70"/>
      <c r="N493" s="70"/>
    </row>
    <row r="494" spans="2:14" ht="16.5">
      <c r="B494" s="70"/>
      <c r="C494" s="70"/>
      <c r="D494" s="70"/>
      <c r="E494" s="70"/>
      <c r="F494" s="70"/>
      <c r="G494" s="70"/>
      <c r="I494" s="70"/>
      <c r="J494" s="70"/>
      <c r="K494" s="70"/>
      <c r="L494" s="70"/>
      <c r="M494" s="70"/>
      <c r="N494" s="70"/>
    </row>
    <row r="495" spans="2:14" ht="16.5">
      <c r="B495" s="70"/>
      <c r="C495" s="70"/>
      <c r="D495" s="70"/>
      <c r="E495" s="70"/>
      <c r="F495" s="70"/>
      <c r="G495" s="70"/>
      <c r="I495" s="70"/>
      <c r="J495" s="70"/>
      <c r="K495" s="70"/>
      <c r="L495" s="70"/>
      <c r="M495" s="70"/>
      <c r="N495" s="70"/>
    </row>
    <row r="496" spans="2:14" ht="16.5">
      <c r="B496" s="70"/>
      <c r="C496" s="70"/>
      <c r="D496" s="70"/>
      <c r="E496" s="70"/>
      <c r="F496" s="70"/>
      <c r="G496" s="70"/>
      <c r="I496" s="70"/>
      <c r="J496" s="70"/>
      <c r="K496" s="70"/>
      <c r="L496" s="70"/>
      <c r="M496" s="70"/>
      <c r="N496" s="70"/>
    </row>
    <row r="497" spans="2:14" ht="16.5">
      <c r="B497" s="70"/>
      <c r="C497" s="70"/>
      <c r="D497" s="70"/>
      <c r="E497" s="70"/>
      <c r="F497" s="70"/>
      <c r="G497" s="70"/>
      <c r="I497" s="70"/>
      <c r="J497" s="70"/>
      <c r="K497" s="70"/>
      <c r="L497" s="70"/>
      <c r="M497" s="70"/>
      <c r="N497" s="70"/>
    </row>
    <row r="498" spans="2:14" ht="16.5">
      <c r="B498" s="70"/>
      <c r="C498" s="70"/>
      <c r="D498" s="70"/>
      <c r="E498" s="70"/>
      <c r="F498" s="70"/>
      <c r="G498" s="70"/>
      <c r="I498" s="70"/>
      <c r="J498" s="70"/>
      <c r="K498" s="70"/>
      <c r="L498" s="70"/>
      <c r="M498" s="70"/>
      <c r="N498" s="70"/>
    </row>
    <row r="499" spans="2:14" ht="16.5">
      <c r="B499" s="70"/>
      <c r="C499" s="70"/>
      <c r="D499" s="70"/>
      <c r="E499" s="70"/>
      <c r="F499" s="70"/>
      <c r="G499" s="70"/>
      <c r="I499" s="70"/>
      <c r="J499" s="70"/>
      <c r="K499" s="70"/>
      <c r="L499" s="70"/>
      <c r="M499" s="70"/>
      <c r="N499" s="70"/>
    </row>
    <row r="500" spans="2:14" ht="16.5">
      <c r="B500" s="70"/>
      <c r="C500" s="70"/>
      <c r="D500" s="70"/>
      <c r="E500" s="70"/>
      <c r="F500" s="70"/>
      <c r="G500" s="70"/>
      <c r="I500" s="70"/>
      <c r="J500" s="70"/>
      <c r="K500" s="70"/>
      <c r="L500" s="70"/>
      <c r="M500" s="70"/>
      <c r="N500" s="70"/>
    </row>
    <row r="501" spans="2:14" ht="16.5">
      <c r="B501" s="70"/>
      <c r="C501" s="70"/>
      <c r="D501" s="70"/>
      <c r="E501" s="70"/>
      <c r="F501" s="70"/>
      <c r="G501" s="70"/>
      <c r="I501" s="70"/>
      <c r="J501" s="70"/>
      <c r="K501" s="70"/>
      <c r="L501" s="70"/>
      <c r="M501" s="70"/>
      <c r="N501" s="70"/>
    </row>
    <row r="502" spans="2:14" ht="16.5">
      <c r="B502" s="70"/>
      <c r="C502" s="70"/>
      <c r="D502" s="70"/>
      <c r="E502" s="70"/>
      <c r="F502" s="70"/>
      <c r="G502" s="70"/>
      <c r="I502" s="70"/>
      <c r="J502" s="70"/>
      <c r="K502" s="70"/>
      <c r="L502" s="70"/>
      <c r="M502" s="70"/>
      <c r="N502" s="70"/>
    </row>
    <row r="503" spans="2:14" ht="16.5">
      <c r="B503" s="70"/>
      <c r="C503" s="70"/>
      <c r="D503" s="70"/>
      <c r="E503" s="70"/>
      <c r="F503" s="70"/>
      <c r="G503" s="70"/>
      <c r="I503" s="70"/>
      <c r="J503" s="70"/>
      <c r="K503" s="70"/>
      <c r="L503" s="70"/>
      <c r="M503" s="70"/>
      <c r="N503" s="70"/>
    </row>
    <row r="504" spans="2:14" ht="16.5">
      <c r="B504" s="70"/>
      <c r="C504" s="70"/>
      <c r="D504" s="70"/>
      <c r="E504" s="70"/>
      <c r="F504" s="70"/>
      <c r="G504" s="70"/>
      <c r="I504" s="70"/>
      <c r="J504" s="70"/>
      <c r="K504" s="70"/>
      <c r="L504" s="70"/>
      <c r="M504" s="70"/>
      <c r="N504" s="70"/>
    </row>
    <row r="505" spans="2:14" ht="16.5">
      <c r="B505" s="70"/>
      <c r="C505" s="70"/>
      <c r="D505" s="70"/>
      <c r="E505" s="70"/>
      <c r="F505" s="70"/>
      <c r="G505" s="70"/>
      <c r="I505" s="70"/>
      <c r="J505" s="70"/>
      <c r="K505" s="70"/>
      <c r="L505" s="70"/>
      <c r="M505" s="70"/>
      <c r="N505" s="70"/>
    </row>
    <row r="506" spans="2:14" ht="16.5">
      <c r="B506" s="70"/>
      <c r="C506" s="70"/>
      <c r="D506" s="70"/>
      <c r="E506" s="70"/>
      <c r="F506" s="70"/>
      <c r="G506" s="70"/>
      <c r="I506" s="70"/>
      <c r="J506" s="70"/>
      <c r="K506" s="70"/>
      <c r="L506" s="70"/>
      <c r="M506" s="70"/>
      <c r="N506" s="70"/>
    </row>
    <row r="507" spans="2:14" ht="16.5">
      <c r="B507" s="70"/>
      <c r="C507" s="70"/>
      <c r="D507" s="70"/>
      <c r="E507" s="70"/>
      <c r="F507" s="70"/>
      <c r="G507" s="70"/>
      <c r="I507" s="70"/>
      <c r="J507" s="70"/>
      <c r="K507" s="70"/>
      <c r="L507" s="70"/>
      <c r="M507" s="70"/>
      <c r="N507" s="70"/>
    </row>
    <row r="508" spans="2:14" ht="16.5">
      <c r="B508" s="70"/>
      <c r="C508" s="70"/>
      <c r="D508" s="70"/>
      <c r="E508" s="70"/>
      <c r="F508" s="70"/>
      <c r="G508" s="70"/>
      <c r="I508" s="70"/>
      <c r="J508" s="70"/>
      <c r="K508" s="70"/>
      <c r="L508" s="70"/>
      <c r="M508" s="70"/>
      <c r="N508" s="70"/>
    </row>
    <row r="509" spans="2:14" ht="16.5">
      <c r="B509" s="70"/>
      <c r="C509" s="70"/>
      <c r="D509" s="70"/>
      <c r="E509" s="70"/>
      <c r="F509" s="70"/>
      <c r="G509" s="70"/>
      <c r="I509" s="70"/>
      <c r="J509" s="70"/>
      <c r="K509" s="70"/>
      <c r="L509" s="70"/>
      <c r="M509" s="70"/>
      <c r="N509" s="70"/>
    </row>
    <row r="510" spans="2:14" ht="16.5">
      <c r="B510" s="70"/>
      <c r="C510" s="70"/>
      <c r="D510" s="70"/>
      <c r="E510" s="70"/>
      <c r="F510" s="70"/>
      <c r="G510" s="70"/>
      <c r="I510" s="70"/>
      <c r="J510" s="70"/>
      <c r="K510" s="70"/>
      <c r="L510" s="70"/>
      <c r="M510" s="70"/>
      <c r="N510" s="70"/>
    </row>
    <row r="511" spans="2:14" ht="16.5">
      <c r="B511" s="70"/>
      <c r="C511" s="70"/>
      <c r="D511" s="70"/>
      <c r="E511" s="70"/>
      <c r="F511" s="70"/>
      <c r="G511" s="70"/>
      <c r="I511" s="70"/>
      <c r="J511" s="70"/>
      <c r="K511" s="70"/>
      <c r="L511" s="70"/>
      <c r="M511" s="70"/>
      <c r="N511" s="70"/>
    </row>
    <row r="512" spans="2:14" ht="16.5">
      <c r="B512" s="70"/>
      <c r="C512" s="70"/>
      <c r="D512" s="70"/>
      <c r="E512" s="70"/>
      <c r="F512" s="70"/>
      <c r="G512" s="70"/>
      <c r="I512" s="70"/>
      <c r="J512" s="70"/>
      <c r="K512" s="70"/>
      <c r="L512" s="70"/>
      <c r="M512" s="70"/>
      <c r="N512" s="70"/>
    </row>
    <row r="513" spans="2:14" ht="16.5">
      <c r="B513" s="70"/>
      <c r="C513" s="70"/>
      <c r="D513" s="70"/>
      <c r="E513" s="70"/>
      <c r="F513" s="70"/>
      <c r="G513" s="70"/>
      <c r="I513" s="70"/>
      <c r="J513" s="70"/>
      <c r="K513" s="70"/>
      <c r="L513" s="70"/>
      <c r="M513" s="70"/>
      <c r="N513" s="70"/>
    </row>
    <row r="514" spans="2:14" ht="16.5">
      <c r="B514" s="70"/>
      <c r="C514" s="70"/>
      <c r="D514" s="70"/>
      <c r="E514" s="70"/>
      <c r="F514" s="70"/>
      <c r="G514" s="70"/>
      <c r="I514" s="70"/>
      <c r="J514" s="70"/>
      <c r="K514" s="70"/>
      <c r="L514" s="70"/>
      <c r="M514" s="70"/>
      <c r="N514" s="70"/>
    </row>
    <row r="515" spans="2:14" ht="16.5">
      <c r="B515" s="70"/>
      <c r="C515" s="70"/>
      <c r="D515" s="70"/>
      <c r="E515" s="70"/>
      <c r="F515" s="70"/>
      <c r="G515" s="70"/>
      <c r="I515" s="70"/>
      <c r="J515" s="70"/>
      <c r="K515" s="70"/>
      <c r="L515" s="70"/>
      <c r="M515" s="70"/>
      <c r="N515" s="70"/>
    </row>
    <row r="516" spans="2:14" ht="16.5">
      <c r="B516" s="70"/>
      <c r="C516" s="70"/>
      <c r="D516" s="70"/>
      <c r="E516" s="70"/>
      <c r="F516" s="70"/>
      <c r="G516" s="70"/>
      <c r="I516" s="70"/>
      <c r="J516" s="70"/>
      <c r="K516" s="70"/>
      <c r="L516" s="70"/>
      <c r="M516" s="70"/>
      <c r="N516" s="70"/>
    </row>
    <row r="517" spans="2:14" ht="16.5">
      <c r="B517" s="70"/>
      <c r="C517" s="70"/>
      <c r="D517" s="70"/>
      <c r="E517" s="70"/>
      <c r="F517" s="70"/>
      <c r="G517" s="70"/>
      <c r="I517" s="70"/>
      <c r="J517" s="70"/>
      <c r="K517" s="70"/>
      <c r="L517" s="70"/>
      <c r="M517" s="70"/>
      <c r="N517" s="70"/>
    </row>
    <row r="518" spans="2:14" ht="16.5">
      <c r="B518" s="70"/>
      <c r="C518" s="70"/>
      <c r="D518" s="70"/>
      <c r="E518" s="70"/>
      <c r="F518" s="70"/>
      <c r="G518" s="70"/>
      <c r="I518" s="70"/>
      <c r="J518" s="70"/>
      <c r="K518" s="70"/>
      <c r="L518" s="70"/>
      <c r="M518" s="70"/>
      <c r="N518" s="70"/>
    </row>
    <row r="519" spans="2:14" ht="16.5">
      <c r="B519" s="70"/>
      <c r="C519" s="70"/>
      <c r="D519" s="70"/>
      <c r="E519" s="70"/>
      <c r="F519" s="70"/>
      <c r="G519" s="70"/>
      <c r="I519" s="70"/>
      <c r="J519" s="70"/>
      <c r="K519" s="70"/>
      <c r="L519" s="70"/>
      <c r="M519" s="70"/>
      <c r="N519" s="70"/>
    </row>
    <row r="520" spans="2:14" ht="16.5">
      <c r="B520" s="70"/>
      <c r="C520" s="70"/>
      <c r="D520" s="70"/>
      <c r="E520" s="70"/>
      <c r="F520" s="70"/>
      <c r="G520" s="70"/>
      <c r="I520" s="70"/>
      <c r="J520" s="70"/>
      <c r="K520" s="70"/>
      <c r="L520" s="70"/>
      <c r="M520" s="70"/>
      <c r="N520" s="70"/>
    </row>
    <row r="521" spans="2:14" ht="16.5">
      <c r="B521" s="70"/>
      <c r="C521" s="70"/>
      <c r="D521" s="70"/>
      <c r="E521" s="70"/>
      <c r="F521" s="70"/>
      <c r="G521" s="70"/>
      <c r="I521" s="70"/>
      <c r="J521" s="70"/>
      <c r="K521" s="70"/>
      <c r="L521" s="70"/>
      <c r="M521" s="70"/>
      <c r="N521" s="70"/>
    </row>
    <row r="522" spans="2:14" ht="16.5">
      <c r="B522" s="70"/>
      <c r="C522" s="70"/>
      <c r="D522" s="70"/>
      <c r="E522" s="70"/>
      <c r="F522" s="70"/>
      <c r="G522" s="70"/>
      <c r="I522" s="70"/>
      <c r="J522" s="70"/>
      <c r="K522" s="70"/>
      <c r="L522" s="70"/>
      <c r="M522" s="70"/>
      <c r="N522" s="70"/>
    </row>
    <row r="523" spans="2:14" ht="16.5">
      <c r="B523" s="70"/>
      <c r="C523" s="70"/>
      <c r="D523" s="70"/>
      <c r="E523" s="70"/>
      <c r="F523" s="70"/>
      <c r="G523" s="70"/>
      <c r="I523" s="70"/>
      <c r="J523" s="70"/>
      <c r="K523" s="70"/>
      <c r="L523" s="70"/>
      <c r="M523" s="70"/>
      <c r="N523" s="70"/>
    </row>
    <row r="524" spans="2:14" ht="16.5">
      <c r="B524" s="70"/>
      <c r="C524" s="70"/>
      <c r="D524" s="70"/>
      <c r="E524" s="70"/>
      <c r="F524" s="70"/>
      <c r="G524" s="70"/>
      <c r="I524" s="70"/>
      <c r="J524" s="70"/>
      <c r="K524" s="70"/>
      <c r="L524" s="70"/>
      <c r="M524" s="70"/>
      <c r="N524" s="70"/>
    </row>
    <row r="525" spans="2:14" ht="16.5">
      <c r="B525" s="70"/>
      <c r="C525" s="70"/>
      <c r="D525" s="70"/>
      <c r="E525" s="70"/>
      <c r="F525" s="70"/>
      <c r="G525" s="70"/>
      <c r="I525" s="70"/>
      <c r="J525" s="70"/>
      <c r="K525" s="70"/>
      <c r="L525" s="70"/>
      <c r="M525" s="70"/>
      <c r="N525" s="70"/>
    </row>
    <row r="526" spans="2:14" ht="16.5">
      <c r="B526" s="70"/>
      <c r="C526" s="70"/>
      <c r="D526" s="70"/>
      <c r="E526" s="70"/>
      <c r="F526" s="70"/>
      <c r="G526" s="70"/>
      <c r="I526" s="70"/>
      <c r="J526" s="70"/>
      <c r="K526" s="70"/>
      <c r="L526" s="70"/>
      <c r="M526" s="70"/>
      <c r="N526" s="70"/>
    </row>
    <row r="527" spans="2:14" ht="16.5">
      <c r="B527" s="70"/>
      <c r="C527" s="70"/>
      <c r="D527" s="70"/>
      <c r="E527" s="70"/>
      <c r="F527" s="70"/>
      <c r="G527" s="70"/>
      <c r="I527" s="70"/>
      <c r="J527" s="70"/>
      <c r="K527" s="70"/>
      <c r="L527" s="70"/>
      <c r="M527" s="70"/>
      <c r="N527" s="70"/>
    </row>
    <row r="528" spans="2:14" ht="16.5">
      <c r="B528" s="70"/>
      <c r="C528" s="70"/>
      <c r="D528" s="70"/>
      <c r="E528" s="70"/>
      <c r="F528" s="70"/>
      <c r="G528" s="70"/>
      <c r="I528" s="70"/>
      <c r="J528" s="70"/>
      <c r="K528" s="70"/>
      <c r="L528" s="70"/>
      <c r="M528" s="70"/>
      <c r="N528" s="70"/>
    </row>
    <row r="529" spans="2:14" ht="16.5">
      <c r="B529" s="70"/>
      <c r="C529" s="70"/>
      <c r="D529" s="70"/>
      <c r="E529" s="70"/>
      <c r="F529" s="70"/>
      <c r="G529" s="70"/>
      <c r="I529" s="70"/>
      <c r="J529" s="70"/>
      <c r="K529" s="70"/>
      <c r="L529" s="70"/>
      <c r="M529" s="70"/>
      <c r="N529" s="70"/>
    </row>
    <row r="530" spans="2:14" ht="16.5">
      <c r="B530" s="70"/>
      <c r="C530" s="70"/>
      <c r="D530" s="70"/>
      <c r="E530" s="70"/>
      <c r="F530" s="70"/>
      <c r="G530" s="70"/>
      <c r="I530" s="70"/>
      <c r="J530" s="70"/>
      <c r="K530" s="70"/>
      <c r="L530" s="70"/>
      <c r="M530" s="70"/>
      <c r="N530" s="70"/>
    </row>
    <row r="531" spans="2:14" ht="16.5">
      <c r="B531" s="70"/>
      <c r="C531" s="70"/>
      <c r="D531" s="70"/>
      <c r="E531" s="70"/>
      <c r="F531" s="70"/>
      <c r="G531" s="70"/>
      <c r="I531" s="70"/>
      <c r="J531" s="70"/>
      <c r="K531" s="70"/>
      <c r="L531" s="70"/>
      <c r="M531" s="70"/>
      <c r="N531" s="70"/>
    </row>
    <row r="532" spans="2:14" ht="16.5">
      <c r="B532" s="70"/>
      <c r="C532" s="70"/>
      <c r="D532" s="70"/>
      <c r="E532" s="70"/>
      <c r="F532" s="70"/>
      <c r="G532" s="70"/>
      <c r="I532" s="70"/>
      <c r="J532" s="70"/>
      <c r="K532" s="70"/>
      <c r="L532" s="70"/>
      <c r="M532" s="70"/>
      <c r="N532" s="70"/>
    </row>
    <row r="533" spans="2:14" ht="16.5">
      <c r="B533" s="70"/>
      <c r="C533" s="70"/>
      <c r="D533" s="70"/>
      <c r="E533" s="70"/>
      <c r="F533" s="70"/>
      <c r="G533" s="70"/>
      <c r="I533" s="70"/>
      <c r="J533" s="70"/>
      <c r="K533" s="70"/>
      <c r="L533" s="70"/>
      <c r="M533" s="70"/>
      <c r="N533" s="70"/>
    </row>
    <row r="534" spans="2:14" ht="16.5">
      <c r="B534" s="70"/>
      <c r="C534" s="70"/>
      <c r="D534" s="70"/>
      <c r="E534" s="70"/>
      <c r="F534" s="70"/>
      <c r="G534" s="70"/>
      <c r="I534" s="70"/>
      <c r="J534" s="70"/>
      <c r="K534" s="70"/>
      <c r="L534" s="70"/>
      <c r="M534" s="70"/>
      <c r="N534" s="70"/>
    </row>
    <row r="535" spans="2:14" ht="16.5">
      <c r="B535" s="70"/>
      <c r="C535" s="70"/>
      <c r="D535" s="70"/>
      <c r="E535" s="70"/>
      <c r="F535" s="70"/>
      <c r="G535" s="70"/>
      <c r="I535" s="70"/>
      <c r="J535" s="70"/>
      <c r="K535" s="70"/>
      <c r="L535" s="70"/>
      <c r="M535" s="70"/>
      <c r="N535" s="70"/>
    </row>
    <row r="536" spans="2:14" ht="16.5">
      <c r="B536" s="70"/>
      <c r="C536" s="70"/>
      <c r="D536" s="70"/>
      <c r="E536" s="70"/>
      <c r="F536" s="70"/>
      <c r="G536" s="70"/>
      <c r="I536" s="70"/>
      <c r="J536" s="70"/>
      <c r="K536" s="70"/>
      <c r="L536" s="70"/>
      <c r="M536" s="70"/>
      <c r="N536" s="70"/>
    </row>
    <row r="537" spans="2:14" ht="16.5">
      <c r="B537" s="70"/>
      <c r="C537" s="70"/>
      <c r="D537" s="70"/>
      <c r="E537" s="70"/>
      <c r="F537" s="70"/>
      <c r="G537" s="70"/>
      <c r="I537" s="70"/>
      <c r="J537" s="70"/>
      <c r="K537" s="70"/>
      <c r="L537" s="70"/>
      <c r="M537" s="70"/>
      <c r="N537" s="70"/>
    </row>
    <row r="538" spans="2:14" ht="16.5">
      <c r="B538" s="70"/>
      <c r="C538" s="70"/>
      <c r="D538" s="70"/>
      <c r="E538" s="70"/>
      <c r="F538" s="70"/>
      <c r="G538" s="70"/>
      <c r="I538" s="70"/>
      <c r="J538" s="70"/>
      <c r="K538" s="70"/>
      <c r="L538" s="70"/>
      <c r="M538" s="70"/>
      <c r="N538" s="70"/>
    </row>
    <row r="539" spans="2:14" ht="16.5">
      <c r="B539" s="70"/>
      <c r="C539" s="70"/>
      <c r="D539" s="70"/>
      <c r="E539" s="70"/>
      <c r="F539" s="70"/>
      <c r="G539" s="70"/>
      <c r="I539" s="70"/>
      <c r="J539" s="70"/>
      <c r="K539" s="70"/>
      <c r="L539" s="70"/>
      <c r="M539" s="70"/>
      <c r="N539" s="70"/>
    </row>
    <row r="540" spans="2:14" ht="16.5">
      <c r="B540" s="70"/>
      <c r="C540" s="70"/>
      <c r="D540" s="70"/>
      <c r="E540" s="70"/>
      <c r="F540" s="70"/>
      <c r="G540" s="70"/>
      <c r="I540" s="70"/>
      <c r="J540" s="70"/>
      <c r="K540" s="70"/>
      <c r="L540" s="70"/>
      <c r="M540" s="70"/>
      <c r="N540" s="70"/>
    </row>
    <row r="541" spans="2:14" ht="16.5">
      <c r="B541" s="70"/>
      <c r="C541" s="70"/>
      <c r="D541" s="70"/>
      <c r="E541" s="70"/>
      <c r="F541" s="70"/>
      <c r="G541" s="70"/>
      <c r="I541" s="70"/>
      <c r="J541" s="70"/>
      <c r="K541" s="70"/>
      <c r="L541" s="70"/>
      <c r="M541" s="70"/>
      <c r="N541" s="70"/>
    </row>
    <row r="542" spans="2:14" ht="16.5">
      <c r="B542" s="70"/>
      <c r="C542" s="70"/>
      <c r="D542" s="70"/>
      <c r="E542" s="70"/>
      <c r="F542" s="70"/>
      <c r="G542" s="70"/>
      <c r="I542" s="70"/>
      <c r="J542" s="70"/>
      <c r="K542" s="70"/>
      <c r="L542" s="70"/>
      <c r="M542" s="70"/>
      <c r="N542" s="70"/>
    </row>
    <row r="543" spans="2:14" ht="16.5">
      <c r="B543" s="70"/>
      <c r="C543" s="70"/>
      <c r="D543" s="70"/>
      <c r="E543" s="70"/>
      <c r="F543" s="70"/>
      <c r="G543" s="70"/>
      <c r="I543" s="70"/>
      <c r="J543" s="70"/>
      <c r="K543" s="70"/>
      <c r="L543" s="70"/>
      <c r="M543" s="70"/>
      <c r="N543" s="70"/>
    </row>
    <row r="544" spans="2:14" ht="16.5">
      <c r="B544" s="70"/>
      <c r="C544" s="70"/>
      <c r="D544" s="70"/>
      <c r="E544" s="70"/>
      <c r="F544" s="70"/>
      <c r="G544" s="70"/>
      <c r="I544" s="70"/>
      <c r="J544" s="70"/>
      <c r="K544" s="70"/>
      <c r="L544" s="70"/>
      <c r="M544" s="70"/>
      <c r="N544" s="70"/>
    </row>
    <row r="545" spans="2:14" ht="16.5">
      <c r="B545" s="70"/>
      <c r="C545" s="70"/>
      <c r="D545" s="70"/>
      <c r="E545" s="70"/>
      <c r="F545" s="70"/>
      <c r="G545" s="70"/>
      <c r="I545" s="70"/>
      <c r="J545" s="70"/>
      <c r="K545" s="70"/>
      <c r="L545" s="70"/>
      <c r="M545" s="70"/>
      <c r="N545" s="70"/>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 Carrie      TWNRC</dc:creator>
  <cp:keywords/>
  <dc:description/>
  <cp:lastModifiedBy>Chang, Kristen [CTR]</cp:lastModifiedBy>
  <cp:lastPrinted>2023-01-17T05:47:52Z</cp:lastPrinted>
  <dcterms:created xsi:type="dcterms:W3CDTF">2020-04-14T14:54:39Z</dcterms:created>
  <dcterms:modified xsi:type="dcterms:W3CDTF">2024-01-30T07:34:15Z</dcterms:modified>
  <cp:category/>
  <cp:version/>
  <cp:contentType/>
  <cp:contentStatus/>
</cp:coreProperties>
</file>